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ARA\ORTIZ\estadistiques\CANUT\"/>
    </mc:Choice>
  </mc:AlternateContent>
  <bookViews>
    <workbookView xWindow="0" yWindow="0" windowWidth="23040" windowHeight="9190"/>
  </bookViews>
  <sheets>
    <sheet name="Metodologia" sheetId="19" r:id="rId1"/>
    <sheet name="2021" sheetId="18" r:id="rId2"/>
    <sheet name="2022" sheetId="14" r:id="rId3"/>
    <sheet name="2023 " sheetId="1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2" i="18" l="1"/>
  <c r="F2" i="18" s="1"/>
  <c r="E952" i="18"/>
  <c r="E2" i="18" s="1"/>
  <c r="D952" i="18"/>
  <c r="D2" i="18" s="1"/>
  <c r="C952" i="18"/>
  <c r="C2" i="18" s="1"/>
  <c r="B952" i="18"/>
  <c r="F952" i="17" l="1"/>
  <c r="F2" i="17" s="1"/>
  <c r="E952" i="17"/>
  <c r="E2" i="17" s="1"/>
  <c r="D952" i="17"/>
  <c r="D2" i="17" s="1"/>
  <c r="C952" i="17"/>
  <c r="C2" i="17" s="1"/>
  <c r="B952" i="14" l="1"/>
  <c r="F952" i="14"/>
  <c r="F2" i="14" s="1"/>
  <c r="E952" i="14"/>
  <c r="E2" i="14" s="1"/>
  <c r="D952" i="14"/>
  <c r="D2" i="14" s="1"/>
  <c r="C952" i="14"/>
  <c r="C2" i="14" s="1"/>
</calcChain>
</file>

<file path=xl/sharedStrings.xml><?xml version="1.0" encoding="utf-8"?>
<sst xmlns="http://schemas.openxmlformats.org/spreadsheetml/2006/main" count="5745" uniqueCount="1020">
  <si>
    <t>ALT CAMP</t>
  </si>
  <si>
    <t>ALCOVER</t>
  </si>
  <si>
    <t>CABRA DEL CAMP</t>
  </si>
  <si>
    <t>FIGUEROLA DEL CAMP</t>
  </si>
  <si>
    <t>GARIDELLS (ELS)</t>
  </si>
  <si>
    <t>MONTFERRI</t>
  </si>
  <si>
    <t>MONT-RAL</t>
  </si>
  <si>
    <t>NULLES</t>
  </si>
  <si>
    <t>PLA DE SANTA MARIA (EL)</t>
  </si>
  <si>
    <t>PONT D'ARMENTERA (EL)</t>
  </si>
  <si>
    <t>PUIGPELAT</t>
  </si>
  <si>
    <t>QUEROL</t>
  </si>
  <si>
    <t>RIBA (LA)</t>
  </si>
  <si>
    <t>RODONYA</t>
  </si>
  <si>
    <t>ROURELL (EL)</t>
  </si>
  <si>
    <t>VALLMOLL</t>
  </si>
  <si>
    <t>VALLS</t>
  </si>
  <si>
    <t>VILABELLA</t>
  </si>
  <si>
    <t>VILA-RODONA</t>
  </si>
  <si>
    <t>ALT EMPORDÀ</t>
  </si>
  <si>
    <t>AGULLANA</t>
  </si>
  <si>
    <t>ALBANYA</t>
  </si>
  <si>
    <t>ARMENTERA (L')</t>
  </si>
  <si>
    <t>BIURE</t>
  </si>
  <si>
    <t>BOADELLA I LES ESCAULES</t>
  </si>
  <si>
    <t>CABANELLES</t>
  </si>
  <si>
    <t>CABANES</t>
  </si>
  <si>
    <t>CANTALLOPS</t>
  </si>
  <si>
    <t>CAPMANY</t>
  </si>
  <si>
    <t>CISTELLA</t>
  </si>
  <si>
    <t>COLERA</t>
  </si>
  <si>
    <t>DARNIUS</t>
  </si>
  <si>
    <t>ESCALA (L')</t>
  </si>
  <si>
    <t>ESPOLLA</t>
  </si>
  <si>
    <t>FIGUERES</t>
  </si>
  <si>
    <t>GARRIGUELLA</t>
  </si>
  <si>
    <t>JONQUERA (LA)</t>
  </si>
  <si>
    <t>LLANÇA</t>
  </si>
  <si>
    <t>LLERS</t>
  </si>
  <si>
    <t>MAÇANET DE CABRENYS</t>
  </si>
  <si>
    <t>MASARAC</t>
  </si>
  <si>
    <t>MOLLET DE PERALADA</t>
  </si>
  <si>
    <t>NAVATA</t>
  </si>
  <si>
    <t>ORDIS</t>
  </si>
  <si>
    <t>PALAU-SAVERDERA</t>
  </si>
  <si>
    <t>PAU</t>
  </si>
  <si>
    <t>PERALADA</t>
  </si>
  <si>
    <t>PONT DE MOLINS</t>
  </si>
  <si>
    <t>PORT DE LA SELVA (EL)</t>
  </si>
  <si>
    <t>PORTBOU</t>
  </si>
  <si>
    <t>RIUMORS</t>
  </si>
  <si>
    <t>ROSES</t>
  </si>
  <si>
    <t>SANT CLIMENT SESCEBES</t>
  </si>
  <si>
    <t>SANT LLORENÇ DE LA MUGA</t>
  </si>
  <si>
    <t>SANT MORI</t>
  </si>
  <si>
    <t>SANT PERE PESCADOR</t>
  </si>
  <si>
    <t>SIURANA</t>
  </si>
  <si>
    <t>TERRADES</t>
  </si>
  <si>
    <t>VAJOL (LA)</t>
  </si>
  <si>
    <t>VILABERTRAN</t>
  </si>
  <si>
    <t>VILADAMAT</t>
  </si>
  <si>
    <t>VILAFANT</t>
  </si>
  <si>
    <t>VILAJUÏGA</t>
  </si>
  <si>
    <t>VILAMACOLUM</t>
  </si>
  <si>
    <t>VILAMALLA</t>
  </si>
  <si>
    <t>VILANANT</t>
  </si>
  <si>
    <t>VILA-SACRA</t>
  </si>
  <si>
    <t>VILAÜR</t>
  </si>
  <si>
    <t>ALT PENEDÈS</t>
  </si>
  <si>
    <t>CASTELLET I LA GORNAL</t>
  </si>
  <si>
    <t>GELIDA</t>
  </si>
  <si>
    <t>GRANADA (LA)</t>
  </si>
  <si>
    <t>MEDIONA</t>
  </si>
  <si>
    <t>OLESA DE BONESVALLS</t>
  </si>
  <si>
    <t>PONTONS</t>
  </si>
  <si>
    <t>SANT LLORENÇ D'HORTONS</t>
  </si>
  <si>
    <t>SANT PERE DE RIUDEBITLLES</t>
  </si>
  <si>
    <t>SANT QUINTI DE MEDIONA</t>
  </si>
  <si>
    <t>SANTA MARGARIDA I ELS MONJOS</t>
  </si>
  <si>
    <t>SUBIRATS</t>
  </si>
  <si>
    <t>TORRELAVIT</t>
  </si>
  <si>
    <t>TORRELLES DE FOIX</t>
  </si>
  <si>
    <t>ALT URGELL</t>
  </si>
  <si>
    <t>BASSELLA</t>
  </si>
  <si>
    <t>CAVA</t>
  </si>
  <si>
    <t>ESTAMARIU</t>
  </si>
  <si>
    <t>OLIANA</t>
  </si>
  <si>
    <t>PERAMOLA</t>
  </si>
  <si>
    <t>PONT DE BAR (EL)</t>
  </si>
  <si>
    <t>RIBERA D'URGELLET</t>
  </si>
  <si>
    <t>SEU D'URGELL (LA)</t>
  </si>
  <si>
    <t>VALLS D'AGUILAR (LES)</t>
  </si>
  <si>
    <t>VALLS DE VALIRA (LES)</t>
  </si>
  <si>
    <t>ALTA RIBAGORÇA</t>
  </si>
  <si>
    <t>PONT DE SUERT (EL)</t>
  </si>
  <si>
    <t>VILALLER</t>
  </si>
  <si>
    <t>ANOIA</t>
  </si>
  <si>
    <t>ARGENÇOLA</t>
  </si>
  <si>
    <t>BELLPRAT</t>
  </si>
  <si>
    <t>BRUC (EL)</t>
  </si>
  <si>
    <t>CABRERA D'IGUALADA</t>
  </si>
  <si>
    <t>CALAF</t>
  </si>
  <si>
    <t>CALONGE DE SEGARRA</t>
  </si>
  <si>
    <t>CARME</t>
  </si>
  <si>
    <t>COPONS</t>
  </si>
  <si>
    <t>HOSTALETS DE PIEROLA (ELS)</t>
  </si>
  <si>
    <t>IGUALADA</t>
  </si>
  <si>
    <t>JORBA</t>
  </si>
  <si>
    <t>LLACUNA (LA)</t>
  </si>
  <si>
    <t>MASQUEFA</t>
  </si>
  <si>
    <t>MONTMANEU</t>
  </si>
  <si>
    <t>PIERA</t>
  </si>
  <si>
    <t>POBLA DE CLARAMUNT (LA)</t>
  </si>
  <si>
    <t>PRATS DE REI (ELS)</t>
  </si>
  <si>
    <t>PUJALT</t>
  </si>
  <si>
    <t>SANT PERE SALLAVINERA</t>
  </si>
  <si>
    <t>SANTA MARGARIDA DE MONTBUI</t>
  </si>
  <si>
    <t>SANTA MARIA DE MIRALLES</t>
  </si>
  <si>
    <t>TORRE DE CLARAMUNT (LA)</t>
  </si>
  <si>
    <t>VALLBONA D'ANOIA</t>
  </si>
  <si>
    <t>VECIANA</t>
  </si>
  <si>
    <t>BAGES</t>
  </si>
  <si>
    <t>AGUILAR DE SEGARRA</t>
  </si>
  <si>
    <t>BALSARENY</t>
  </si>
  <si>
    <t>CARDONA</t>
  </si>
  <si>
    <t>CASTELLBELL I EL VILAR</t>
  </si>
  <si>
    <t>CASTELLFOLLIT DEL BOIX</t>
  </si>
  <si>
    <t>CASTELLNOU DE BAGES</t>
  </si>
  <si>
    <t>ESTANY (L')</t>
  </si>
  <si>
    <t>FONOLLOSA</t>
  </si>
  <si>
    <t>MANRESA</t>
  </si>
  <si>
    <t>MARGANELL</t>
  </si>
  <si>
    <t>MONISTROL DE CALDERS</t>
  </si>
  <si>
    <t>MONISTROL DE MONTSERRAT</t>
  </si>
  <si>
    <t>MURA</t>
  </si>
  <si>
    <t>NAVARCLES</t>
  </si>
  <si>
    <t>PONT DE VILOMARA I ROCAFORT (EL)</t>
  </si>
  <si>
    <t>RAJADELL</t>
  </si>
  <si>
    <t>SALLENT</t>
  </si>
  <si>
    <t>SANT FELIU SASSERRA</t>
  </si>
  <si>
    <t>SANT JOAN DE VILATORRADA</t>
  </si>
  <si>
    <t>SANT MATEU DE BAGES</t>
  </si>
  <si>
    <t>SANT SALVADOR DE GUARDIOLA</t>
  </si>
  <si>
    <t>SANT VICENÇ DE CASTELLET</t>
  </si>
  <si>
    <t>SANTPEDOR</t>
  </si>
  <si>
    <t>TALAMANCA</t>
  </si>
  <si>
    <t>CALDERS</t>
  </si>
  <si>
    <t>BAIX CAMP</t>
  </si>
  <si>
    <t>ALBIOL (L')</t>
  </si>
  <si>
    <t>ALEIXAR (L')</t>
  </si>
  <si>
    <t>ALFORJA</t>
  </si>
  <si>
    <t>ARGENTERA (L')</t>
  </si>
  <si>
    <t>BORGES DEL CAMP (LES)</t>
  </si>
  <si>
    <t>BOTARELL</t>
  </si>
  <si>
    <t>CAMBRILS</t>
  </si>
  <si>
    <t>CAPAFONTS</t>
  </si>
  <si>
    <t>CASTELLVELL DEL CAMP</t>
  </si>
  <si>
    <t>COLLDEJOU</t>
  </si>
  <si>
    <t>DUESAIGÜES</t>
  </si>
  <si>
    <t>MASPUJOLS</t>
  </si>
  <si>
    <t>MONT-ROIG DEL CAMP</t>
  </si>
  <si>
    <t>PRADES</t>
  </si>
  <si>
    <t>PRATDIP</t>
  </si>
  <si>
    <t>REUS</t>
  </si>
  <si>
    <t>RIUDECANYES</t>
  </si>
  <si>
    <t>RIUDECOLS</t>
  </si>
  <si>
    <t>RIUDOMS</t>
  </si>
  <si>
    <t>SELVA DEL CAMP (LA)</t>
  </si>
  <si>
    <t>VILANOVA D'ESCORNALBOU</t>
  </si>
  <si>
    <t>VILAPLANA</t>
  </si>
  <si>
    <t>VINYOLS I ELS ARCS</t>
  </si>
  <si>
    <t>BAIX EBRE</t>
  </si>
  <si>
    <t>ALDEA (L')</t>
  </si>
  <si>
    <t>ALDOVER</t>
  </si>
  <si>
    <t>ALFARA DE CARLES</t>
  </si>
  <si>
    <t>AMETLLA DE MAR (L')</t>
  </si>
  <si>
    <t>AMPOLLA (L')</t>
  </si>
  <si>
    <t>BENIFALLET</t>
  </si>
  <si>
    <t>CAMARLES</t>
  </si>
  <si>
    <t>DELTEBRE</t>
  </si>
  <si>
    <t>PAÜLS</t>
  </si>
  <si>
    <t>ROQUETES</t>
  </si>
  <si>
    <t>TIVENYS</t>
  </si>
  <si>
    <t>TORTOSA</t>
  </si>
  <si>
    <t>XERTA</t>
  </si>
  <si>
    <t>BAIX EMPORDÀ</t>
  </si>
  <si>
    <t>ALBONS</t>
  </si>
  <si>
    <t>BEGUR</t>
  </si>
  <si>
    <t>CASTELL-PLATJA D'ARO</t>
  </si>
  <si>
    <t>COLOMERS</t>
  </si>
  <si>
    <t>FONTANILLES</t>
  </si>
  <si>
    <t>FORALLAC</t>
  </si>
  <si>
    <t>GARRIGOLES</t>
  </si>
  <si>
    <t>GUALTA</t>
  </si>
  <si>
    <t>JAFRE</t>
  </si>
  <si>
    <t>MONT-RAS</t>
  </si>
  <si>
    <t>PALAFRUGELL</t>
  </si>
  <si>
    <t>PALAU-SATOR</t>
  </si>
  <si>
    <t>PALS</t>
  </si>
  <si>
    <t>PERA (LA)</t>
  </si>
  <si>
    <t>SANT FELIU DE GUIXOLS</t>
  </si>
  <si>
    <t>SANTA CRISTINA D'ARO</t>
  </si>
  <si>
    <t>TORRENT</t>
  </si>
  <si>
    <t>ULLASTRET</t>
  </si>
  <si>
    <t>ULTRAMORT</t>
  </si>
  <si>
    <t>VALL-LLOBREGA</t>
  </si>
  <si>
    <t>VERGES</t>
  </si>
  <si>
    <t>VILOPRIU</t>
  </si>
  <si>
    <t>BAIX LLOBREGAT</t>
  </si>
  <si>
    <t>ABRERA</t>
  </si>
  <si>
    <t>BEGUES</t>
  </si>
  <si>
    <t>CASTELLVI DE ROSANES</t>
  </si>
  <si>
    <t>CERVELLO</t>
  </si>
  <si>
    <t>CORBERA DE LLOBREGAT</t>
  </si>
  <si>
    <t>ESPARREGUERA</t>
  </si>
  <si>
    <t>MARTORELL</t>
  </si>
  <si>
    <t>MOLINS DE REI</t>
  </si>
  <si>
    <t>OLESA DE MONTSERRAT</t>
  </si>
  <si>
    <t>PALLEJA</t>
  </si>
  <si>
    <t>PAPIOL (EL)</t>
  </si>
  <si>
    <t>PRAT DE LLOBREGAT (EL)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</si>
  <si>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</si>
  <si>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</si>
  <si>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</si>
  <si>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</si>
  <si>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</si>
  <si>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VICENÇ DELS HORTS</t>
  </si>
  <si>
    <t>TORRELLES DE LLOBREGAT</t>
  </si>
  <si>
    <t>VALLIRANA</t>
  </si>
  <si>
    <t>VILADECANS</t>
  </si>
  <si>
    <t>BAIX PENEDÈS</t>
  </si>
  <si>
    <t>ALBINYANA</t>
  </si>
  <si>
    <t>ARBOÇ (L')</t>
  </si>
  <si>
    <t>BELLVEI</t>
  </si>
  <si>
    <t>BONASTRE</t>
  </si>
  <si>
    <t>CUNIT</t>
  </si>
  <si>
    <t>MASLLORENÇ</t>
  </si>
  <si>
    <t>MONTMELL (EL)</t>
  </si>
  <si>
    <t>SANT JAUME DELS DOMENYS</t>
  </si>
  <si>
    <t>SANTA OLIVA</t>
  </si>
  <si>
    <t>VENDRELL (EL)</t>
  </si>
  <si>
    <t>BARCELONÈS</t>
  </si>
  <si>
    <t>BADALONA</t>
  </si>
  <si>
    <t>BARCELONA</t>
  </si>
  <si>
    <t>HOSPITALET DE LLOBREGAT (L')</t>
  </si>
  <si>
    <t>BERGUEDÀ</t>
  </si>
  <si>
    <t>BERGA</t>
  </si>
  <si>
    <t>CAPOLAT</t>
  </si>
  <si>
    <t>CASSERRES</t>
  </si>
  <si>
    <t>CASTELL DE L'ARENY</t>
  </si>
  <si>
    <t>CASTELLAR DE N'HUG</t>
  </si>
  <si>
    <t>CASTELLAR DEL RIU</t>
  </si>
  <si>
    <t>CERCS</t>
  </si>
  <si>
    <t>ESPUNYOLA (L')</t>
  </si>
  <si>
    <t>FIGOLS</t>
  </si>
  <si>
    <t>GIRONELLA</t>
  </si>
  <si>
    <t>GISCLARENY</t>
  </si>
  <si>
    <t>MONTCLAR</t>
  </si>
  <si>
    <t>MONTMAJOR</t>
  </si>
  <si>
    <t>OLVAN</t>
  </si>
  <si>
    <t>POBLA DE LILLET (LA)</t>
  </si>
  <si>
    <t>PUIG-REIG</t>
  </si>
  <si>
    <t>QUAR (LA)</t>
  </si>
  <si>
    <t>SALDES</t>
  </si>
  <si>
    <t>SANT JULIA DE CERDANYOLA</t>
  </si>
  <si>
    <t>VALLCEBRE</t>
  </si>
  <si>
    <t>VILADA</t>
  </si>
  <si>
    <t>VIVER I SERRATEIX</t>
  </si>
  <si>
    <t>CERDANYA</t>
  </si>
  <si>
    <t>ALP</t>
  </si>
  <si>
    <t>BELLVER DE CERDANYA</t>
  </si>
  <si>
    <t>BOLVIR</t>
  </si>
  <si>
    <t>DAS</t>
  </si>
  <si>
    <t>FONTANALS DE CERDANYA</t>
  </si>
  <si>
    <t>GER</t>
  </si>
  <si>
    <t>GUILS DE CERDANYA</t>
  </si>
  <si>
    <t>LLES DE CERDANYA</t>
  </si>
  <si>
    <t>MERANGES</t>
  </si>
  <si>
    <t>PRATS I SANSOR</t>
  </si>
  <si>
    <t>PRULLANS</t>
  </si>
  <si>
    <t>RIU DE CERDANYA</t>
  </si>
  <si>
    <t>CONCA DE BARBERÀ</t>
  </si>
  <si>
    <t>BLANCAFORT</t>
  </si>
  <si>
    <t>LLORAC</t>
  </si>
  <si>
    <t>MONTBLANC</t>
  </si>
  <si>
    <t>PASSANANT</t>
  </si>
  <si>
    <t>PILES (LES)</t>
  </si>
  <si>
    <t>PONTILS</t>
  </si>
  <si>
    <t>SANTA COLOMA DE QUERALT</t>
  </si>
  <si>
    <t>SARRAL</t>
  </si>
  <si>
    <t>SAVALLA DEL COMTAT</t>
  </si>
  <si>
    <t>SOLIVELLA</t>
  </si>
  <si>
    <t>VALLFOGONA DE RIUCORB</t>
  </si>
  <si>
    <t>VILANOVA DE PRADES</t>
  </si>
  <si>
    <t>VILAVERD</t>
  </si>
  <si>
    <t>GARRAF</t>
  </si>
  <si>
    <t>CANYELLES</t>
  </si>
  <si>
    <t>OLIVELLA</t>
  </si>
  <si>
    <t>SANT PERE DE RIBES</t>
  </si>
  <si>
    <t>SITGES</t>
  </si>
  <si>
    <t>GARRIGUES</t>
  </si>
  <si>
    <t>ALBI (L')</t>
  </si>
  <si>
    <t>ARBECA</t>
  </si>
  <si>
    <t>BELLAGUARDA</t>
  </si>
  <si>
    <t>BORGES BLANQUES (LES)</t>
  </si>
  <si>
    <t>BOVERA</t>
  </si>
  <si>
    <t>CASTELLDANS</t>
  </si>
  <si>
    <t>COGUL (EL)</t>
  </si>
  <si>
    <t>ESPLUGA CALBA (L')</t>
  </si>
  <si>
    <t>FLORESTA (LA)</t>
  </si>
  <si>
    <t>FULLEDA</t>
  </si>
  <si>
    <t>GRANADELLA (LA)</t>
  </si>
  <si>
    <t>GRANYENA DE LES GARRIGUES</t>
  </si>
  <si>
    <t>JUNCOSA</t>
  </si>
  <si>
    <t>JUNEDA</t>
  </si>
  <si>
    <t>OMELLONS (ELS)</t>
  </si>
  <si>
    <t>TORMS (ELS)</t>
  </si>
  <si>
    <t>VILOSELL (EL)</t>
  </si>
  <si>
    <t>VINAIXA</t>
  </si>
  <si>
    <t>GARROTXA</t>
  </si>
  <si>
    <t>ARGELAGUER</t>
  </si>
  <si>
    <t>BEUDA</t>
  </si>
  <si>
    <t>CASTELLFOLLIT DE LA ROCA</t>
  </si>
  <si>
    <t>MIERES</t>
  </si>
  <si>
    <t>MONTAGUT I OIX</t>
  </si>
  <si>
    <t>OLOT</t>
  </si>
  <si>
    <t>PLANES D'HOSTOLES (LES)</t>
  </si>
  <si>
    <t>PRESES (LES)</t>
  </si>
  <si>
    <t>RIUDAURA</t>
  </si>
  <si>
    <t>SALES DE LLIERCA</t>
  </si>
  <si>
    <t>SANT ANIOL DE FINESTRES</t>
  </si>
  <si>
    <t>SANT FELIU DE PALLEROLS</t>
  </si>
  <si>
    <t>SANT FERRIOL</t>
  </si>
  <si>
    <t>SANT JAUME DE LLIERCA</t>
  </si>
  <si>
    <t>SANT JOAN LES FONTS</t>
  </si>
  <si>
    <t>SANTA PAU</t>
  </si>
  <si>
    <t>VALL DE BIANYA (LA)</t>
  </si>
  <si>
    <t>VALL D'EN BAS (LA)</t>
  </si>
  <si>
    <t>GIRONÈS</t>
  </si>
  <si>
    <t>AIGUAVIVA</t>
  </si>
  <si>
    <t>BORDILS</t>
  </si>
  <si>
    <t>CAMPLLONG</t>
  </si>
  <si>
    <t>CANET D'ADRI</t>
  </si>
  <si>
    <t>FORNELLS DE LA SELVA</t>
  </si>
  <si>
    <t>GIRONA</t>
  </si>
  <si>
    <t>LLAGOSTERA</t>
  </si>
  <si>
    <t>LLAMBILLES</t>
  </si>
  <si>
    <t>MADREMANYA</t>
  </si>
  <si>
    <t>QUART</t>
  </si>
  <si>
    <t>SALT</t>
  </si>
  <si>
    <t>SANT ANDREU SALOU</t>
  </si>
  <si>
    <t>SANT GREGORI</t>
  </si>
  <si>
    <t>SANT JOAN DE MOLLET</t>
  </si>
  <si>
    <t>SANT JORDI DESVALLS</t>
  </si>
  <si>
    <t>VILABLAREIX</t>
  </si>
  <si>
    <t>VILADASENS</t>
  </si>
  <si>
    <t>MARESME</t>
  </si>
  <si>
    <t>ALELLA</t>
  </si>
  <si>
    <t>ARENYS DE MAR</t>
  </si>
  <si>
    <t>ARENYS DE MUNT</t>
  </si>
  <si>
    <t>ARGENTONA</t>
  </si>
  <si>
    <t>CABRERA DE MAR</t>
  </si>
  <si>
    <t>CABRILS</t>
  </si>
  <si>
    <t>CALELLA</t>
  </si>
  <si>
    <t>CANET DE MAR</t>
  </si>
  <si>
    <t>DOSRIUS</t>
  </si>
  <si>
    <t>MALGRAT DE MAR</t>
  </si>
  <si>
    <t>MASNOU (EL)</t>
  </si>
  <si>
    <t>PALAFOLLS</t>
  </si>
  <si>
    <t>PINEDA DE MAR</t>
  </si>
  <si>
    <t>SANT ANDREU DE LLAVANERES</t>
  </si>
  <si>
    <t>SANT ISCLE DE VALLALTA</t>
  </si>
  <si>
    <t>SANT POL DE MAR</t>
  </si>
  <si>
    <t>SANTA SUSANNA</t>
  </si>
  <si>
    <t>TIANA</t>
  </si>
  <si>
    <t>TORDERA</t>
  </si>
  <si>
    <t>VILASSAR DE DALT</t>
  </si>
  <si>
    <t>VILASSAR DE MAR</t>
  </si>
  <si>
    <t>MONTSIÀ</t>
  </si>
  <si>
    <t>ALCANAR</t>
  </si>
  <si>
    <t>AMPOSTA</t>
  </si>
  <si>
    <t>FREGINALS</t>
  </si>
  <si>
    <t>GALERA (LA)</t>
  </si>
  <si>
    <t>GODALL</t>
  </si>
  <si>
    <t>MAS DE BARBERANS</t>
  </si>
  <si>
    <t>MASDENVERGE</t>
  </si>
  <si>
    <t>SANT JAUME D'ENVEJA</t>
  </si>
  <si>
    <t>ULLDECONA</t>
  </si>
  <si>
    <t>NOGUERA</t>
  </si>
  <si>
    <t>ALBESA</t>
  </si>
  <si>
    <t>ALGERRI</t>
  </si>
  <si>
    <t>ARTESA DE SEGRE</t>
  </si>
  <si>
    <t>AVELLANES I SANTA LINYA (LES)</t>
  </si>
  <si>
    <t>BALAGUER</t>
  </si>
  <si>
    <t>BARONIA DE RIALB (LA)</t>
  </si>
  <si>
    <t>BELLCAIRE D'URGELL</t>
  </si>
  <si>
    <t>BELLMUNT D'URGELL</t>
  </si>
  <si>
    <t>CABANABONA</t>
  </si>
  <si>
    <t>CAMARASA</t>
  </si>
  <si>
    <t>CUBELLS</t>
  </si>
  <si>
    <t>FORADADA</t>
  </si>
  <si>
    <t>IVARS DE NOGUERA</t>
  </si>
  <si>
    <t>MONTGAI</t>
  </si>
  <si>
    <t>OLIOLA</t>
  </si>
  <si>
    <t>OS DE BALAGUER</t>
  </si>
  <si>
    <t>PENELLES</t>
  </si>
  <si>
    <t>PONTS</t>
  </si>
  <si>
    <t>PREIXENS</t>
  </si>
  <si>
    <t>TIURANA</t>
  </si>
  <si>
    <t>TORRELAMEU</t>
  </si>
  <si>
    <t>VALLFOGONA DE BALAGUER</t>
  </si>
  <si>
    <t>VILANOVA DE L'AGUDA</t>
  </si>
  <si>
    <t>OSONA</t>
  </si>
  <si>
    <t>ALPENS</t>
  </si>
  <si>
    <t>BRULL (EL)</t>
  </si>
  <si>
    <t>CALLDETENES</t>
  </si>
  <si>
    <t>CENTELLES</t>
  </si>
  <si>
    <t>COLLSUSPINA</t>
  </si>
  <si>
    <t>ESPINELVES</t>
  </si>
  <si>
    <t>ESQUIROL (L')</t>
  </si>
  <si>
    <t>FOLGUEROLES</t>
  </si>
  <si>
    <t>GURB</t>
  </si>
  <si>
    <t>MALLA</t>
  </si>
  <si>
    <t>MANLLEU</t>
  </si>
  <si>
    <t>MASIES DE RODA (LES)</t>
  </si>
  <si>
    <t>MONTESQUIU</t>
  </si>
  <si>
    <t>MUNTANYOLA</t>
  </si>
  <si>
    <t>OLOST</t>
  </si>
  <si>
    <t>PERAFITA</t>
  </si>
  <si>
    <t>RODA DE TER</t>
  </si>
  <si>
    <t>RUPIT I PRUIT</t>
  </si>
  <si>
    <t>SANT BARTOMEU DEL GRAU</t>
  </si>
  <si>
    <t>SANT QUIRZE DE BESORA</t>
  </si>
  <si>
    <t>SANTA MARIA DE BESORA</t>
  </si>
  <si>
    <t>SEVA</t>
  </si>
  <si>
    <t>SOBREMUNT</t>
  </si>
  <si>
    <t>SORA</t>
  </si>
  <si>
    <t>TARADELL</t>
  </si>
  <si>
    <t>TAVERTET</t>
  </si>
  <si>
    <t>TONA</t>
  </si>
  <si>
    <t>VIC</t>
  </si>
  <si>
    <t>VILADRAU</t>
  </si>
  <si>
    <t>VILANOVA DE SAU</t>
  </si>
  <si>
    <t>PALLARS JUSSÀ</t>
  </si>
  <si>
    <t>ABELLA DE LA CONCA</t>
  </si>
  <si>
    <t>CASTELL DE MUR</t>
  </si>
  <si>
    <t>CONCA DE DALT</t>
  </si>
  <si>
    <t>GAVET DE LA CONCA</t>
  </si>
  <si>
    <t>LLIMIANA</t>
  </si>
  <si>
    <t>POBLA DE SEGUR (LA)</t>
  </si>
  <si>
    <t>SANT ESTEVE DE LA SARGA</t>
  </si>
  <si>
    <t>SARROCA DE BELLERA</t>
  </si>
  <si>
    <t>SENTERADA</t>
  </si>
  <si>
    <t>TALARN</t>
  </si>
  <si>
    <t>TORRE DE CABDELLA (LA)</t>
  </si>
  <si>
    <t>TREMP</t>
  </si>
  <si>
    <t>PALLARS SOBIRÀ</t>
  </si>
  <si>
    <t>ALINS</t>
  </si>
  <si>
    <t>BAIX PALLARS</t>
  </si>
  <si>
    <t>ESPOT</t>
  </si>
  <si>
    <t>FARRERA</t>
  </si>
  <si>
    <t>LLADORRE</t>
  </si>
  <si>
    <t>RIALP</t>
  </si>
  <si>
    <t>SORIGUERA</t>
  </si>
  <si>
    <t>SORT</t>
  </si>
  <si>
    <t>PLA DE L'ESTANY</t>
  </si>
  <si>
    <t>BANYOLES</t>
  </si>
  <si>
    <t>FONTCOBERTA</t>
  </si>
  <si>
    <t>PALOL DE REVARDIT</t>
  </si>
  <si>
    <t>PORQUERES</t>
  </si>
  <si>
    <t>SANT MIQUEL DE CAMPMAJOR</t>
  </si>
  <si>
    <t>VILADEMULS</t>
  </si>
  <si>
    <t>PLA D'URGELL</t>
  </si>
  <si>
    <t>BARBENS</t>
  </si>
  <si>
    <t>BELL-LLOC D'URGELL</t>
  </si>
  <si>
    <t>CASTELLNOU DE SEANA</t>
  </si>
  <si>
    <t>IVARS D'URGELL</t>
  </si>
  <si>
    <t>LINYOLA</t>
  </si>
  <si>
    <t>MIRALCAMP</t>
  </si>
  <si>
    <t>MOLLERUSSA</t>
  </si>
  <si>
    <t>PALAU D'ANGLESOLA (EL)</t>
  </si>
  <si>
    <t>POAL (EL)</t>
  </si>
  <si>
    <t>SIDAMON</t>
  </si>
  <si>
    <t>TORREGROSSA</t>
  </si>
  <si>
    <t>VILANOVA DE BELLPUIG</t>
  </si>
  <si>
    <t>VILA-SANA</t>
  </si>
  <si>
    <t>PRIORAT</t>
  </si>
  <si>
    <t>BELLMUNT DEL PRIORAT</t>
  </si>
  <si>
    <t>BISBAL DE FALSET (LA)</t>
  </si>
  <si>
    <t>CORNUDELLA DE MONTSANT</t>
  </si>
  <si>
    <t>FALSET</t>
  </si>
  <si>
    <t>FIGUERA (LA)</t>
  </si>
  <si>
    <t>GRATALLOPS</t>
  </si>
  <si>
    <t>GUIAMETS (ELS)</t>
  </si>
  <si>
    <t>LLOAR (EL)</t>
  </si>
  <si>
    <t>MARGALEF</t>
  </si>
  <si>
    <t>MASROIG (EL)</t>
  </si>
  <si>
    <t>MORERA DE MONTSANT (LA)</t>
  </si>
  <si>
    <t>POBOLEDA</t>
  </si>
  <si>
    <t>PORRERA</t>
  </si>
  <si>
    <t>PRADELL DE LA TEIXETA</t>
  </si>
  <si>
    <t>TORRE DE FONTAUBELLA (LA)</t>
  </si>
  <si>
    <t>TORROJA DEL PRIORAT</t>
  </si>
  <si>
    <t>ULLDEMOLINS</t>
  </si>
  <si>
    <t>VILELLA ALTA (LA)</t>
  </si>
  <si>
    <t>VILELLA BAIXA (LA)</t>
  </si>
  <si>
    <t>RIBERA D'EBRE</t>
  </si>
  <si>
    <t>BENISSANET</t>
  </si>
  <si>
    <t>FLIX</t>
  </si>
  <si>
    <t>GARCIA</t>
  </si>
  <si>
    <t>GINESTAR</t>
  </si>
  <si>
    <t>MIRAVET</t>
  </si>
  <si>
    <t>PALMA D'EBRE (LA)</t>
  </si>
  <si>
    <t>RASQUERA</t>
  </si>
  <si>
    <t>RIBA-ROJA D'EBRE</t>
  </si>
  <si>
    <t>TIVISSA</t>
  </si>
  <si>
    <t>TORRE DE L'ESPANYOL (LA)</t>
  </si>
  <si>
    <t>VINEBRE</t>
  </si>
  <si>
    <t>RIPOLLÈS</t>
  </si>
  <si>
    <t>CAMPELLES</t>
  </si>
  <si>
    <t>CAMPRODON</t>
  </si>
  <si>
    <t>LLANARS</t>
  </si>
  <si>
    <t>LLOSSES (LES)</t>
  </si>
  <si>
    <t>OGASSA</t>
  </si>
  <si>
    <t>PARDINES</t>
  </si>
  <si>
    <t>PLANOLES</t>
  </si>
  <si>
    <t>QUERALBS</t>
  </si>
  <si>
    <t>RIBES DE FRESER</t>
  </si>
  <si>
    <t>RIPOLL</t>
  </si>
  <si>
    <t>SANT JOAN DE LES ABADESSES</t>
  </si>
  <si>
    <t>SETCASES</t>
  </si>
  <si>
    <t>TOSES</t>
  </si>
  <si>
    <t>VILALLONGA DE TER</t>
  </si>
  <si>
    <t>SEGARRA</t>
  </si>
  <si>
    <t>BIOSCA</t>
  </si>
  <si>
    <t>CERVERA</t>
  </si>
  <si>
    <t>GRANYANELLA</t>
  </si>
  <si>
    <t>GRANYENA DE SEGARRA</t>
  </si>
  <si>
    <t>GUISSONA</t>
  </si>
  <si>
    <t>IVORRA</t>
  </si>
  <si>
    <t>MASSOTERES</t>
  </si>
  <si>
    <t>MONTOLIU DE SEGARRA</t>
  </si>
  <si>
    <t>OLUGES (LES)</t>
  </si>
  <si>
    <t>RIBERA D'ONDARA</t>
  </si>
  <si>
    <t>SANAÜJA</t>
  </si>
  <si>
    <t>SANT GUIM DE FREIXENET</t>
  </si>
  <si>
    <t>SANT GUIM DE LA PLANA</t>
  </si>
  <si>
    <t>SANT RAMON</t>
  </si>
  <si>
    <t>TALAVERA</t>
  </si>
  <si>
    <t>TARROJA DE SEGARRA</t>
  </si>
  <si>
    <t>TORREFETA I FLOREJACS</t>
  </si>
  <si>
    <t>SEGRIÀ</t>
  </si>
  <si>
    <t>AITONA</t>
  </si>
  <si>
    <t>ALCOLETGE</t>
  </si>
  <si>
    <t>ALGUAIRE</t>
  </si>
  <si>
    <t>ALMACELLES</t>
  </si>
  <si>
    <t>ALMATRET</t>
  </si>
  <si>
    <t>ALMENAR</t>
  </si>
  <si>
    <t>ALPICAT</t>
  </si>
  <si>
    <t>ARTESA DE LLEIDA</t>
  </si>
  <si>
    <t>ASPA</t>
  </si>
  <si>
    <t>CORBINS</t>
  </si>
  <si>
    <t>GIMENELLS I EL PLA DE LA FONT</t>
  </si>
  <si>
    <t>GRANJA D'ESCARP (LA)</t>
  </si>
  <si>
    <t>LLARDECANS</t>
  </si>
  <si>
    <t>LLEIDA</t>
  </si>
  <si>
    <t>MAIALS</t>
  </si>
  <si>
    <t>MASSALCOREIG</t>
  </si>
  <si>
    <t>MONTOLIU DE LLEIDA</t>
  </si>
  <si>
    <t>PORTELLA (LA)</t>
  </si>
  <si>
    <t>PUIGVERD DE LLEIDA</t>
  </si>
  <si>
    <t>SARROCA DE LLEIDA</t>
  </si>
  <si>
    <t>SOSES</t>
  </si>
  <si>
    <t>SUDANELL</t>
  </si>
  <si>
    <t>SUNYER</t>
  </si>
  <si>
    <t>TORREBESSES</t>
  </si>
  <si>
    <t>TORREFARRERA</t>
  </si>
  <si>
    <t>TORRES DE SEGRE</t>
  </si>
  <si>
    <t>TORRE-SERONA</t>
  </si>
  <si>
    <t>VILANOVA DE LA BARCA</t>
  </si>
  <si>
    <t>SELVA</t>
  </si>
  <si>
    <t>AMER</t>
  </si>
  <si>
    <t>BLANES</t>
  </si>
  <si>
    <t>BREDA</t>
  </si>
  <si>
    <t>BRUNYOLA</t>
  </si>
  <si>
    <t>CALDES DE MALAVELLA</t>
  </si>
  <si>
    <t>CELLERA DE TER (LA)</t>
  </si>
  <si>
    <t>FOGARS DE LA SELVA</t>
  </si>
  <si>
    <t>LLORET DE MAR</t>
  </si>
  <si>
    <t>MAÇANET DE LA SELVA</t>
  </si>
  <si>
    <t>MASSANES</t>
  </si>
  <si>
    <t>OSOR</t>
  </si>
  <si>
    <t>RIELLS I VIABREA</t>
  </si>
  <si>
    <t>RIUDARENES</t>
  </si>
  <si>
    <t>RIUDELLOTS DE LA SELVA</t>
  </si>
  <si>
    <t>SANT FELIU DE BUIXALLEU</t>
  </si>
  <si>
    <t>SANT HILARI SACALM</t>
  </si>
  <si>
    <t>SANTA COLOMA DE FARNERS</t>
  </si>
  <si>
    <t>SILS</t>
  </si>
  <si>
    <t>SUSQUEDA</t>
  </si>
  <si>
    <t>TOSSA DE MAR</t>
  </si>
  <si>
    <t>VIDRERES</t>
  </si>
  <si>
    <t>SOLSONÈS</t>
  </si>
  <si>
    <t>CASTELLAR DE LA RIBERA</t>
  </si>
  <si>
    <t>CLARIANA DE CARDENER</t>
  </si>
  <si>
    <t>COMA I LA PEDRA (LA)</t>
  </si>
  <si>
    <t>GUIXERS</t>
  </si>
  <si>
    <t>LLADURS</t>
  </si>
  <si>
    <t>LLOBERA</t>
  </si>
  <si>
    <t>MOLSOSA (LA)</t>
  </si>
  <si>
    <t>OLIUS</t>
  </si>
  <si>
    <t>RINER</t>
  </si>
  <si>
    <t>SANT LLORENÇ DE MORUNYS</t>
  </si>
  <si>
    <t>SOLSONA</t>
  </si>
  <si>
    <t>TARRAGONÈS</t>
  </si>
  <si>
    <t>ALTAFULLA</t>
  </si>
  <si>
    <t>CATLLAR (EL)</t>
  </si>
  <si>
    <t>CREIXELL</t>
  </si>
  <si>
    <t>MORELL (EL)</t>
  </si>
  <si>
    <t>PERAFORT</t>
  </si>
  <si>
    <t>POBLA DE MAFUMET (LA)</t>
  </si>
  <si>
    <t>RENAU</t>
  </si>
  <si>
    <t>RIERA DE GAIA (LA)</t>
  </si>
  <si>
    <t>SALOU</t>
  </si>
  <si>
    <t>SECUITA (LA)</t>
  </si>
  <si>
    <t>TARRAGONA</t>
  </si>
  <si>
    <t>TORREDEMBARRA</t>
  </si>
  <si>
    <t>VILALLONGA DEL CAMP</t>
  </si>
  <si>
    <t>VILA-SECA</t>
  </si>
  <si>
    <t>TERRA ALTA</t>
  </si>
  <si>
    <t>ARNES</t>
  </si>
  <si>
    <t>BATEA</t>
  </si>
  <si>
    <t>BOT</t>
  </si>
  <si>
    <t>CASERES</t>
  </si>
  <si>
    <t>CORBERA D'EBRE</t>
  </si>
  <si>
    <t>FATARELLA (LA)</t>
  </si>
  <si>
    <t>GANDESA</t>
  </si>
  <si>
    <t>HORTA DE SANT JOAN</t>
  </si>
  <si>
    <t>PINELL DE BRAI (EL)</t>
  </si>
  <si>
    <t>POBLA DE MASSALUCA (LA)</t>
  </si>
  <si>
    <t>PRAT DE COMTE</t>
  </si>
  <si>
    <t>VILALBA DELS ARCS</t>
  </si>
  <si>
    <t>URGELL</t>
  </si>
  <si>
    <t>AGRAMUNT</t>
  </si>
  <si>
    <t>ANGLESOLA</t>
  </si>
  <si>
    <t>BELIANES</t>
  </si>
  <si>
    <t>BELLPUIG</t>
  </si>
  <si>
    <t>CIUTADILLA</t>
  </si>
  <si>
    <t>FULIOLA (LA)</t>
  </si>
  <si>
    <t>NALEC</t>
  </si>
  <si>
    <t>PREIXANA</t>
  </si>
  <si>
    <t>PUIGVERD D'AGRAMUNT</t>
  </si>
  <si>
    <t>TORNABOUS</t>
  </si>
  <si>
    <t>VALLBONA DE LES MONGES</t>
  </si>
  <si>
    <t>VILAGRASSA</t>
  </si>
  <si>
    <t>ARRES</t>
  </si>
  <si>
    <t>BAUSEN</t>
  </si>
  <si>
    <t>BORDES (ES)</t>
  </si>
  <si>
    <t>CANEJAN</t>
  </si>
  <si>
    <t>LES</t>
  </si>
  <si>
    <t>NAUT ARAN</t>
  </si>
  <si>
    <t>VIELHA E MIJARAN</t>
  </si>
  <si>
    <t>VILAMOS</t>
  </si>
  <si>
    <t>VALLÈS OCCIDENTAL</t>
  </si>
  <si>
    <t>CASTELLBISBAL</t>
  </si>
  <si>
    <t>CERDANYOLA DEL VALLES</t>
  </si>
  <si>
    <t>GALLIFA</t>
  </si>
  <si>
    <t>MATADEPERA</t>
  </si>
  <si>
    <t>MONTCADA I REIXAC</t>
  </si>
  <si>
    <t>RELLINARS</t>
  </si>
  <si>
    <t>SABADELL</t>
  </si>
  <si>
    <t>SANT CUGAT DEL VALLES</t>
  </si>
  <si>
    <t>SANT LLORENÇ SAVALL</t>
  </si>
  <si>
    <t>SANT QUIRZE DEL VALLES</t>
  </si>
  <si>
    <t>SENTMENAT</t>
  </si>
  <si>
    <t>TERRASSA</t>
  </si>
  <si>
    <t>ULLASTRELL</t>
  </si>
  <si>
    <t>VACARISSES</t>
  </si>
  <si>
    <t>VILADECAVALLS</t>
  </si>
  <si>
    <t>VALLÈS ORIENTAL</t>
  </si>
  <si>
    <t>AIGUAFREDA</t>
  </si>
  <si>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</si>
  <si>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</si>
  <si>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</si>
  <si>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</si>
  <si>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</si>
  <si>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</si>
  <si>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</si>
  <si>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GARRIGA (LA)</t>
  </si>
  <si>
    <t>GRANERA</t>
  </si>
  <si>
    <t>GRANOLLERS</t>
  </si>
  <si>
    <t>GUALBA</t>
  </si>
  <si>
    <t>MARTORELLES</t>
  </si>
  <si>
    <t>MOLLET DEL VALLES</t>
  </si>
  <si>
    <t>MONTSENY</t>
  </si>
  <si>
    <t>SANT ANTONI DE VILAMAJOR</t>
  </si>
  <si>
    <t>SANT CELONI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</si>
  <si>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</si>
  <si>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</si>
  <si>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</si>
  <si>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</si>
  <si>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</si>
  <si>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MARIA DE MARTORELLES</t>
  </si>
  <si>
    <t>SANTA MARIA DE PALAUTORDERA</t>
  </si>
  <si>
    <t>TAGAMANENT</t>
  </si>
  <si>
    <t>VALLGORGUINA</t>
  </si>
  <si>
    <t>VALLROMANES</t>
  </si>
  <si>
    <t>VILALBA SASSERRA</t>
  </si>
  <si>
    <t>Total</t>
  </si>
  <si>
    <t>MOIANÈS</t>
  </si>
  <si>
    <t>ALAS I CERC</t>
  </si>
  <si>
    <t>ALT ANEU</t>
  </si>
  <si>
    <t>ARSEGUEL</t>
  </si>
  <si>
    <t>BAGA</t>
  </si>
  <si>
    <t>BESALU</t>
  </si>
  <si>
    <t>BORREDA</t>
  </si>
  <si>
    <t>BOSSOST</t>
  </si>
  <si>
    <t>CABO</t>
  </si>
  <si>
    <t>CAMPDEVANOL</t>
  </si>
  <si>
    <t>ESTERRI D'ANEU</t>
  </si>
  <si>
    <t>ESTERRI DE CARDOS</t>
  </si>
  <si>
    <t>FIGOLS I ALINYA</t>
  </si>
  <si>
    <t>GOMBREN</t>
  </si>
  <si>
    <t>GOSOL</t>
  </si>
  <si>
    <t>GUARDIOLA DE BERGUEDA</t>
  </si>
  <si>
    <t>GUINGUETA D'ANEU (LA)</t>
  </si>
  <si>
    <t>ISOVOL</t>
  </si>
  <si>
    <t>JOSA I TUIXEN</t>
  </si>
  <si>
    <t>LLAVORSI</t>
  </si>
  <si>
    <t>LLIVIA</t>
  </si>
  <si>
    <t>MOLLO</t>
  </si>
  <si>
    <t>MONTELLA I MARTINET</t>
  </si>
  <si>
    <t>MONTFERRER I CASTELLBO</t>
  </si>
  <si>
    <t>NAVES</t>
  </si>
  <si>
    <t>NOU DE BERGUEDA (LA)</t>
  </si>
  <si>
    <t>ODEN</t>
  </si>
  <si>
    <t>ORGANYA</t>
  </si>
  <si>
    <t>PUIGCERDA</t>
  </si>
  <si>
    <t>SANT JAUME DE FRONTANYA</t>
  </si>
  <si>
    <t>SANT PAU DE SEGURIES</t>
  </si>
  <si>
    <t>SANT PERE DE TORELLO</t>
  </si>
  <si>
    <t>SENIA (LA)</t>
  </si>
  <si>
    <t>TIRVIA</t>
  </si>
  <si>
    <t>TORTELLA</t>
  </si>
  <si>
    <t>URUS</t>
  </si>
  <si>
    <t>VALL DE BOI (LA)</t>
  </si>
  <si>
    <t>VALL DE CARDOS</t>
  </si>
  <si>
    <t>VALLFOGONA DE RIPOLLES</t>
  </si>
  <si>
    <t>VANSA I FORNOLS (LA)</t>
  </si>
  <si>
    <t>VIDRA</t>
  </si>
  <si>
    <t>COMARCA</t>
  </si>
  <si>
    <t>MUNICIPI</t>
  </si>
  <si>
    <t>AIGUAMURCIA</t>
  </si>
  <si>
    <t>CASTELLO D'EMPURIES</t>
  </si>
  <si>
    <t>PEDRET I MARZA</t>
  </si>
  <si>
    <t>RABOS</t>
  </si>
  <si>
    <t>SANTA LLOGAIA D'ALGUEMA</t>
  </si>
  <si>
    <t>AVINYONET DEL PENEDES</t>
  </si>
  <si>
    <t>CASTELLVI DE LA MARCA</t>
  </si>
  <si>
    <t>FONT-RUBI</t>
  </si>
  <si>
    <t>OLERDOLA</t>
  </si>
  <si>
    <t>PLA DEL PENEDES (EL)</t>
  </si>
  <si>
    <t>SANT SADURNI D'ANOIA</t>
  </si>
  <si>
    <t>VILOBI DEL PENEDES</t>
  </si>
  <si>
    <t>COLL DE NARGO</t>
  </si>
  <si>
    <t>CASTELLFOLLIT DE RIUBREGOS</t>
  </si>
  <si>
    <t>CASTELLOLI</t>
  </si>
  <si>
    <t>ODENA</t>
  </si>
  <si>
    <t>ORPI</t>
  </si>
  <si>
    <t>RUBIO</t>
  </si>
  <si>
    <t>VILANOVA DEL CAMI</t>
  </si>
  <si>
    <t>CASTELLGALI</t>
  </si>
  <si>
    <t>ARBOLI</t>
  </si>
  <si>
    <t>FEBRO (LA)</t>
  </si>
  <si>
    <t>VANDELLOS I L'HOSPITALET DE L'INFANT</t>
  </si>
  <si>
    <t>PERELLO (EL)</t>
  </si>
  <si>
    <t>CRUÏLLES, MONELLS I SANT SADURNI DE L'HEURA</t>
  </si>
  <si>
    <t>GAVA</t>
  </si>
  <si>
    <t>ESPLUGA DE FRANCOLI (L')</t>
  </si>
  <si>
    <t>VIMBODI</t>
  </si>
  <si>
    <t>VILANOVA I LA GELTRU</t>
  </si>
  <si>
    <t>ALBAGES (L')</t>
  </si>
  <si>
    <t>CERVIA DE LES GARRIGUES</t>
  </si>
  <si>
    <t>POBLA DE CERVOLES (LA)</t>
  </si>
  <si>
    <t>TARRES</t>
  </si>
  <si>
    <t>SARRIA DE TER</t>
  </si>
  <si>
    <t>ORRIUS</t>
  </si>
  <si>
    <t>AGER</t>
  </si>
  <si>
    <t>ALOS DE BALAGUER</t>
  </si>
  <si>
    <t>CASTELLO DE FARFANYA</t>
  </si>
  <si>
    <t>MENARGUENS</t>
  </si>
  <si>
    <t>SENTIU DE SIO (LA)</t>
  </si>
  <si>
    <t>TERMENS</t>
  </si>
  <si>
    <t>VILANOVA DE MEIA</t>
  </si>
  <si>
    <t>BALENYA</t>
  </si>
  <si>
    <t>MASIES DE VOLTREGA (LES)</t>
  </si>
  <si>
    <t>SANT BOI DE LLUÇANES</t>
  </si>
  <si>
    <t>SANT MARTI DE CENTELLES</t>
  </si>
  <si>
    <t>SANT SADURNI D'OSORMORT</t>
  </si>
  <si>
    <t>TORELLO</t>
  </si>
  <si>
    <t>ISONA I CONCA DELLA</t>
  </si>
  <si>
    <t>SALAS DE PALLARS</t>
  </si>
  <si>
    <t>BELLVIS</t>
  </si>
  <si>
    <t>CABACES</t>
  </si>
  <si>
    <t>MARÇA</t>
  </si>
  <si>
    <t>ASCO</t>
  </si>
  <si>
    <t>TORA</t>
  </si>
  <si>
    <t>BENAVENT DE SEGRIA</t>
  </si>
  <si>
    <t>VILANOVA DE SEGRIA</t>
  </si>
  <si>
    <t>ANGLES</t>
  </si>
  <si>
    <t>ARBUCIES</t>
  </si>
  <si>
    <t>SANT JULIA DEL LLOR I BONMATI</t>
  </si>
  <si>
    <t>PINELL DE SOLSONES</t>
  </si>
  <si>
    <t>CONSTANTI</t>
  </si>
  <si>
    <t>POBLA DE MONTORNES (LA)</t>
  </si>
  <si>
    <t>SALOMO</t>
  </si>
  <si>
    <t>VESPELLA DE GAIA</t>
  </si>
  <si>
    <t>CASTELLSERA</t>
  </si>
  <si>
    <t>OMELLS DE NA GAIA (ELS)</t>
  </si>
  <si>
    <t>BARBERA DEL VALLES</t>
  </si>
  <si>
    <t>CASTELLAR DEL VALLES</t>
  </si>
  <si>
    <t>POLINYA</t>
  </si>
  <si>
    <t>RUBI</t>
  </si>
  <si>
    <t>SANTA PERPETUA DE MOGODA</t>
  </si>
  <si>
    <t>CANOVES I SAMALUS</t>
  </si>
  <si>
    <t>FOGARS DE MONTCLUS</t>
  </si>
  <si>
    <t>CADAQUES</t>
  </si>
  <si>
    <t>SELVA DE MAR (LA)</t>
  </si>
  <si>
    <t>VILAMANISCLE</t>
  </si>
  <si>
    <t>CABANYES (LES)</t>
  </si>
  <si>
    <t>PUIGDALBER</t>
  </si>
  <si>
    <t>SANT CUGAT SESGARRIGUES</t>
  </si>
  <si>
    <t>SANTA FE DEL PENEDES</t>
  </si>
  <si>
    <t>CAPELLADES</t>
  </si>
  <si>
    <t>ALMOSTER</t>
  </si>
  <si>
    <t>REGENCOS</t>
  </si>
  <si>
    <t>CASTELLDEFELS</t>
  </si>
  <si>
    <t>COLLBATO</t>
  </si>
  <si>
    <t>CORNELLA DE LLOBREGAT</t>
  </si>
  <si>
    <t>ESPLUGUES DE LLOBREGAT</t>
  </si>
  <si>
    <t>PALMA DE CERVELLË (LA)</t>
  </si>
  <si>
    <t>SANT JUST DESVERN</t>
  </si>
  <si>
    <t>SANTA COLOMA DE CERVELLO</t>
  </si>
  <si>
    <t>CALAFELL</t>
  </si>
  <si>
    <t>SANTA COLOMA DE GRAMENET</t>
  </si>
  <si>
    <t>CONESA</t>
  </si>
  <si>
    <t>PIRA</t>
  </si>
  <si>
    <t>ROCAFORT DE QUERALT</t>
  </si>
  <si>
    <t>SENAN</t>
  </si>
  <si>
    <t>VALLCLARA</t>
  </si>
  <si>
    <t>CUBELLES</t>
  </si>
  <si>
    <t>CALDES D'ESTRAC</t>
  </si>
  <si>
    <t>MONTGAT</t>
  </si>
  <si>
    <t>SANT VICENÇ DE MONTALT</t>
  </si>
  <si>
    <t>FONDARELLA</t>
  </si>
  <si>
    <t>CAPÇANES</t>
  </si>
  <si>
    <t>MOLAR (EL)</t>
  </si>
  <si>
    <t>HOSTALRIC</t>
  </si>
  <si>
    <t>LA CANONJA</t>
  </si>
  <si>
    <t>NOU DE GAIA (LA)</t>
  </si>
  <si>
    <t>PALLARESOS (ELS)</t>
  </si>
  <si>
    <t>BADIA DEL VALLES</t>
  </si>
  <si>
    <t>RIPOLLET</t>
  </si>
  <si>
    <t>FIGARO-MONTMANY</t>
  </si>
  <si>
    <t>LLAGOSTA (LA)</t>
  </si>
  <si>
    <t>Generació de Nitrogen en la gallinassa (kg)</t>
  </si>
  <si>
    <t>ALIÓ</t>
  </si>
  <si>
    <t>BRÀFIM</t>
  </si>
  <si>
    <t>MASÓ (LA)</t>
  </si>
  <si>
    <t>MILÀ (EL)</t>
  </si>
  <si>
    <t>AVINYONET DE PUIGVENTÓS</t>
  </si>
  <si>
    <t>BÀSCARA</t>
  </si>
  <si>
    <t>BORRASSÀ</t>
  </si>
  <si>
    <t>FAR D'EMPORDÀ (EL)</t>
  </si>
  <si>
    <t>FORTIÀ</t>
  </si>
  <si>
    <t>GARRIGÀS</t>
  </si>
  <si>
    <t>LLEDÓ D'EMPORDA</t>
  </si>
  <si>
    <t>PALAU DE SANTA EULÀLIA</t>
  </si>
  <si>
    <t>PONTÓS</t>
  </si>
  <si>
    <t>SANT MIQUEL DE FLUVIÀ</t>
  </si>
  <si>
    <t>SAUS, CAMALLERA I LLAMPAIES</t>
  </si>
  <si>
    <t>TORROELLA DE FLUVIà</t>
  </si>
  <si>
    <t>VENTALLÓ</t>
  </si>
  <si>
    <t>PACS DEL PENEDÈS</t>
  </si>
  <si>
    <t>SANT MARTÍ SARROCA</t>
  </si>
  <si>
    <t>VILAFRANCA DEL PENEDÈS</t>
  </si>
  <si>
    <t>SANT MARTÍ DE TOUS</t>
  </si>
  <si>
    <t>SANT MARTÍ SESGUEIOLES</t>
  </si>
  <si>
    <t>ARTÉS</t>
  </si>
  <si>
    <t>AVINYÓ</t>
  </si>
  <si>
    <t>CALLÚS</t>
  </si>
  <si>
    <t>GAIÀ</t>
  </si>
  <si>
    <t>NAVÀS</t>
  </si>
  <si>
    <t>SANT FRUITÓS DE BAGES</t>
  </si>
  <si>
    <t>SÚRIA</t>
  </si>
  <si>
    <t>MONTBRIÓ DEL CAMP</t>
  </si>
  <si>
    <t>BELLCAIRE D'EMPORDÀ</t>
  </si>
  <si>
    <t>BISBAL D'EMPORDÀ (LA)</t>
  </si>
  <si>
    <t>CALONGE I SANT ANTONI</t>
  </si>
  <si>
    <t>CORÇÀ</t>
  </si>
  <si>
    <t>FOIXÀ</t>
  </si>
  <si>
    <t>PALAMÓS</t>
  </si>
  <si>
    <t>PARLAVÀ</t>
  </si>
  <si>
    <t>RUPIÀ</t>
  </si>
  <si>
    <t>SERRA DE DARÓ</t>
  </si>
  <si>
    <t>TALLADA D'EMPORDÀ (LA)</t>
  </si>
  <si>
    <t>TORROELLA DE MONTGRÍ</t>
  </si>
  <si>
    <t>ULLÀ</t>
  </si>
  <si>
    <t>SANT JOAN D'ESPI</t>
  </si>
  <si>
    <t>BANYERES DEL PENEDÈS</t>
  </si>
  <si>
    <t>BISBAL DEL PENEDÈS (LA)</t>
  </si>
  <si>
    <t>LLORENÇ DEL PENEDÈS</t>
  </si>
  <si>
    <t>AVIÀ</t>
  </si>
  <si>
    <t>SAGÀS</t>
  </si>
  <si>
    <t>SANTA MARIA DE MERLÈS</t>
  </si>
  <si>
    <t>BARBERÀ DE LA CONCA</t>
  </si>
  <si>
    <t>FORÈS</t>
  </si>
  <si>
    <t>PUIGGRÒS</t>
  </si>
  <si>
    <t>SOLERÀS (EL)</t>
  </si>
  <si>
    <t>MAIÀ DE MONTCAL</t>
  </si>
  <si>
    <t>BESCANÓ</t>
  </si>
  <si>
    <t>CASSÀ DE LA SELVA</t>
  </si>
  <si>
    <t>CELRÀ</t>
  </si>
  <si>
    <t>CERVIÀ DE TER</t>
  </si>
  <si>
    <t>FLAÇÀ</t>
  </si>
  <si>
    <t>JUIÀ</t>
  </si>
  <si>
    <t>SANT JULIÀ DE RAMIS</t>
  </si>
  <si>
    <t>SANT MARTÍ DE LLEMENA</t>
  </si>
  <si>
    <t>SANT MARTÍ VELL</t>
  </si>
  <si>
    <t>MATARÓ</t>
  </si>
  <si>
    <t>PREMIÀ DE DALT</t>
  </si>
  <si>
    <t>PREMIÀ DE MAR</t>
  </si>
  <si>
    <t>SANT CEBRIÀ DE VALLALTA</t>
  </si>
  <si>
    <t>TEIÀ</t>
  </si>
  <si>
    <t>MOIÀ</t>
  </si>
  <si>
    <t>SANTA MARIA D'OLÓ</t>
  </si>
  <si>
    <t>SANT CARLES DE LA RÀPITA</t>
  </si>
  <si>
    <t>SANTA BÀRBARA</t>
  </si>
  <si>
    <t>LLUÇÀ</t>
  </si>
  <si>
    <t>ORÍS</t>
  </si>
  <si>
    <t>ORISTÀ</t>
  </si>
  <si>
    <t>PRATS DE LLUÇANÈS</t>
  </si>
  <si>
    <t>SANT AGUSTÍ DE LLUÇANES</t>
  </si>
  <si>
    <t>SANT HIPÒLIT DE VOLTREGA</t>
  </si>
  <si>
    <t>SANT JULIÀ DE VILATORTA</t>
  </si>
  <si>
    <t>SANT MARTÍ D'ALBARS</t>
  </si>
  <si>
    <t>SANT VICENÇ DE TORELLÓ</t>
  </si>
  <si>
    <t>SANTA CECÍLIA DE VOLTREGA</t>
  </si>
  <si>
    <t>SANTA EUGÈNIA DE BERGA</t>
  </si>
  <si>
    <t>SANTA EULÀLIA DE RIUPRIMER</t>
  </si>
  <si>
    <t>TAVÈRNOLES</t>
  </si>
  <si>
    <t>CAMÓS</t>
  </si>
  <si>
    <t>CORNELLÀ DEL TERRI</t>
  </si>
  <si>
    <t>CRESPIÀ</t>
  </si>
  <si>
    <t>ESPONELLÀ</t>
  </si>
  <si>
    <t>SERINYÀ</t>
  </si>
  <si>
    <t>GOLMÉS</t>
  </si>
  <si>
    <t>MÓRA D'EBRE</t>
  </si>
  <si>
    <t>MÓRA LA NOVA</t>
  </si>
  <si>
    <t>ESTARÀS</t>
  </si>
  <si>
    <t>MONTORNÈS DE SEGARRA</t>
  </si>
  <si>
    <t>PLANS DE SIÓ (ELS)</t>
  </si>
  <si>
    <t>ALAMÚS (ELS)</t>
  </si>
  <si>
    <t>ALBATÀRREC</t>
  </si>
  <si>
    <t>ALCANÓ</t>
  </si>
  <si>
    <t>ALCARRÀS</t>
  </si>
  <si>
    <t>ALFARRÀS</t>
  </si>
  <si>
    <t>ALFÉS</t>
  </si>
  <si>
    <t>ROSSELLÓ</t>
  </si>
  <si>
    <t>SERÓS</t>
  </si>
  <si>
    <t>VILOBÍ D'ONYAR</t>
  </si>
  <si>
    <t>PINÓS</t>
  </si>
  <si>
    <t>RODA DE BERÀ</t>
  </si>
  <si>
    <t>GUIMERÀ</t>
  </si>
  <si>
    <t>MALDÀ</t>
  </si>
  <si>
    <t>OSSÓ DE SIÓ</t>
  </si>
  <si>
    <t>SANT MARTÍ DE RIUCORB</t>
  </si>
  <si>
    <t>TÀRREGA</t>
  </si>
  <si>
    <t>VERDÚ</t>
  </si>
  <si>
    <t>PALAU-SOLITÀ I PLEGAMANS</t>
  </si>
  <si>
    <t>AMETLLA DEL VALLÈS (L')</t>
  </si>
  <si>
    <t>FRANQUESES DEL VALLÈS (LES)</t>
  </si>
  <si>
    <t>LLIÇÀ D'AMUNT</t>
  </si>
  <si>
    <t>LLIÇÀ DE VALL</t>
  </si>
  <si>
    <t>LLINARS DEL VALLÈS</t>
  </si>
  <si>
    <t>MONTMELÓ</t>
  </si>
  <si>
    <t>MONTORNÈS DEL VALLÈS</t>
  </si>
  <si>
    <t>PARETS DEL VALLÈS</t>
  </si>
  <si>
    <t>ROCA DEL VALLÈS (LA)</t>
  </si>
  <si>
    <t>SANTA EULÀLIA DE RONÇANA</t>
  </si>
  <si>
    <t>VILANOVA DEL VALLÈS</t>
  </si>
  <si>
    <t>SANT ADRIA DE BESOS</t>
  </si>
  <si>
    <t>TOTAL</t>
  </si>
  <si>
    <t>Generació de Nitrogen en el purí (kg)</t>
  </si>
  <si>
    <t>Generació de Nitrogen en el fem (kg)</t>
  </si>
  <si>
    <t>Generació de Nitrogen segons capacitat bestiar GTR                               TOTAL (kg)</t>
  </si>
  <si>
    <t>VAL D'ARAN</t>
  </si>
  <si>
    <t>VALL D'ARAN</t>
  </si>
  <si>
    <t>NOTA METODOLÒGICA</t>
  </si>
  <si>
    <t>La superfície fertilitzable s’ha obtingut d’acord amb les dades del SIGPAC 2021 i els usos fertilitzables de l’annex 12 del Decret 153/2019.</t>
  </si>
  <si>
    <r>
      <rPr>
        <sz val="9"/>
        <color theme="1"/>
        <rFont val="Calibri"/>
        <family val="2"/>
        <scheme val="minor"/>
      </rPr>
      <t>La massa/volum de dejeccions s’ha calculat a partir de la capacitat de GTR i aplicant els coeficient de l’annex 2 del Decret 153/2019. Pel càlcul del total de dejeccions generades s’ha considerat la densitat del purí 1 t/m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.</t>
    </r>
  </si>
  <si>
    <t>Els quilograms de nitrogen admissibles en superfície fertilitzable s’han obtingut a partir de la superfície fertilitzable del 2021 i els kg de nitrogen admissibles per usos que estableix l’annex 12 del Decret 153/219.</t>
  </si>
  <si>
    <t>La generació de quilograms de nitrogen, quilograms de fòsfor i tones de dejeccions s’han calculat a partir de les dades del GTR del 2021. S’han tingut en compte les explotacions actives i tipus d’explotació “Producció i reproducció”. S’han aplicat uns percentatges d’estabulació al bestiar oví, cabrum, boví i èquids ubicats en municipis de muntanya.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</si>
  <si>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2021.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</si>
  <si>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t>Els kg de fòsfor s’han calculat a partir de la capacitat de GTR  i aplicant un coeficient de generació de P al coeficient de generació de nitrogen.  Aquest coeficient és una adaptació de les dades del “Balanç de nitrogen i inventari d’emissions de gasos” publicades pel Ministeri d’Agricultura, Pesca i Alimentació, amb els  coeficients de l’annex 1 del Decret 153/2019.</t>
  </si>
  <si>
    <t>La superfície fertilitzable s’ha obtingut d’acord amb les dades del SIGPAC 2022 i els usos fertilitzables de l’annex 12 del Decret 153/2019.</t>
  </si>
  <si>
    <t>Els quilograms de nitrogen admissibles en superfície fertilitzable s’han obtingut a partir de la superfície fertilitzable del 2022 i els kg de nitrogen admissibles per usos que estableix l’annex 12 del Decret 153/219.</t>
  </si>
  <si>
    <t>La generació de quilograms de nitrogen, quilograms de fòsfor i tones de dejeccions s’han calculat a partir de les dades del GTR del 2022. S’han tingut en compte les explotacions actives i tipus d’explotació “Producció i reproducció”. S’han aplicat uns percentatges d’estabulació al bestiar oví, cabrum, boví i èquids ubicats en municipis de muntanya.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</si>
  <si>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2022.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</si>
  <si>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r>
      <t>La massa/volum de dejeccions s’ha calculat a partir de la capacitat de GTR i aplicant els coeficient de l’annex 2 del Decret 153/2019. Pel càlcul del total de dejeccions generades s’ha considerat la densitat del purí 1 t/m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.</t>
    </r>
  </si>
  <si>
    <t>La superfície fertilitzable s’ha obtingut d’acord amb les dades del SIGPAC 2023 i els usos fertilitzables de l’annex 12 del Decret 153/2019.</t>
  </si>
  <si>
    <t>Els quilograms de nitrogen admissibles en superfície fertilitzable s’han obtingut a partir de la superfície fertilitzable del 2023 i els kg de nitrogen admissibles per usos que estableix l’annex 12 del Decret 153/219.</t>
  </si>
  <si>
    <t>La generació de quilograms de nitrogen, quilograms de fòsfor i tones de dejeccions s’han calculat a partir de les dades del GTR del 2023. S’han tingut en compte les explotacions actives i tipus d’explotació “Producció i reproducció”. S’han aplicat uns percentatges d’estabulació al bestiar oví, cabrum, boví i èquids ubicats en municipis de muntanya.</t>
  </si>
  <si>
    <t>Els kg de fòsfor s’han calculat a partir de la capacitat de GTR  i aplicant un coeficient de generació de P al coeficient de generació de nitrogen.  Aquest coeficient és una adaptació de les dades del “Balanç de nitrogen i inventari d’emissions de gasos” publicades pel Ministeri d’Agricultura, Pesca i Alimentació, amb els coeficients de l’annex 1 del Decret 153/2019.</t>
  </si>
  <si>
    <r>
      <rPr>
        <sz val="9"/>
        <rFont val="Calibri"/>
        <family val="2"/>
        <scheme val="minor"/>
      </rPr>
      <t>Els kg de nitrogen generats pel bestiar s’han calculat a partir de la capacitat de GTR i els coeficient d’excreció nitrogenada de l’annex 1 del Decret 153/2019. Pel bestiar porcí s’ha tingut en compte la reducció per alimentació (BNG) obtinguda el 2023.</t>
    </r>
    <r>
      <rPr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 </t>
    </r>
  </si>
  <si>
    <t>Pel càlcul dels kg de nitrogen s’han aplicat els coeficients de l’annex 1 del Decret 153/2019.</t>
  </si>
  <si>
    <t>Generació de Nitrogen segons capacitat bestiar GTR / TOTAL (kg)</t>
  </si>
  <si>
    <t>Data actualització: Març del 2025</t>
  </si>
  <si>
    <t>Per a realitzar el càcul de generació de nitrogen segons capacitat GTR s'han tingut en compte les següents consideracions</t>
  </si>
  <si>
    <t>Càlcul segons la CAPACITAT permesa a GTR aplicant el coeficient estàndard a cada espècie i categoria d'acord amb l'Annex 1 del Decret 153/2019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</si>
</sst>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2" tint="-0.74999237037263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2"/>
      <color theme="2" tint="-0.74999237037263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indexed="8"/>
      <name val="Arial"/>
      <family val="2"/>
    </font>
    <font>
      <b/>
      <sz val="26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65" fontId="0" fillId="0" borderId="0" xfId="1" applyNumberFormat="1" applyFont="1" applyAlignment="1"/>
    <xf numFmtId="0" fontId="3" fillId="2" borderId="4" xfId="2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wrapText="1"/>
    </xf>
    <xf numFmtId="0" fontId="2" fillId="0" borderId="0" xfId="0" applyFont="1" applyAlignment="1"/>
    <xf numFmtId="0" fontId="3" fillId="4" borderId="7" xfId="0" applyNumberFormat="1" applyFont="1" applyFill="1" applyBorder="1" applyAlignment="1" applyProtection="1"/>
    <xf numFmtId="0" fontId="3" fillId="4" borderId="8" xfId="0" applyNumberFormat="1" applyFont="1" applyFill="1" applyBorder="1" applyAlignment="1" applyProtection="1"/>
    <xf numFmtId="165" fontId="3" fillId="4" borderId="8" xfId="0" applyNumberFormat="1" applyFont="1" applyFill="1" applyBorder="1" applyAlignment="1">
      <alignment horizontal="right"/>
    </xf>
    <xf numFmtId="0" fontId="4" fillId="4" borderId="5" xfId="0" applyNumberFormat="1" applyFont="1" applyFill="1" applyBorder="1" applyAlignment="1"/>
    <xf numFmtId="165" fontId="4" fillId="4" borderId="5" xfId="0" applyNumberFormat="1" applyFont="1" applyFill="1" applyBorder="1" applyAlignment="1">
      <alignment horizontal="right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right" wrapText="1"/>
    </xf>
    <xf numFmtId="0" fontId="5" fillId="0" borderId="0" xfId="3"/>
    <xf numFmtId="165" fontId="3" fillId="0" borderId="1" xfId="1" applyNumberFormat="1" applyFont="1" applyFill="1" applyBorder="1" applyAlignment="1">
      <alignment horizontal="right" wrapText="1"/>
    </xf>
    <xf numFmtId="165" fontId="5" fillId="0" borderId="0" xfId="1" applyNumberFormat="1" applyFont="1"/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right" wrapText="1"/>
    </xf>
    <xf numFmtId="0" fontId="5" fillId="0" borderId="0" xfId="4"/>
    <xf numFmtId="165" fontId="3" fillId="2" borderId="4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wrapText="1"/>
    </xf>
    <xf numFmtId="165" fontId="3" fillId="0" borderId="1" xfId="1" applyNumberFormat="1" applyFont="1" applyFill="1" applyBorder="1" applyAlignment="1">
      <alignment wrapText="1"/>
    </xf>
    <xf numFmtId="0" fontId="8" fillId="0" borderId="3" xfId="0" applyNumberFormat="1" applyFont="1" applyFill="1" applyBorder="1" applyAlignment="1" applyProtection="1"/>
    <xf numFmtId="165" fontId="8" fillId="0" borderId="3" xfId="0" applyNumberFormat="1" applyFont="1" applyFill="1" applyBorder="1" applyAlignment="1">
      <alignment horizontal="right"/>
    </xf>
    <xf numFmtId="0" fontId="0" fillId="7" borderId="0" xfId="0" applyFill="1"/>
    <xf numFmtId="0" fontId="0" fillId="7" borderId="0" xfId="0" applyFill="1" applyAlignment="1"/>
    <xf numFmtId="165" fontId="10" fillId="3" borderId="6" xfId="1" applyNumberFormat="1" applyFont="1" applyFill="1" applyBorder="1" applyAlignment="1">
      <alignment horizontal="center" vertical="center" wrapText="1"/>
    </xf>
    <xf numFmtId="165" fontId="11" fillId="5" borderId="4" xfId="1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0" fontId="3" fillId="0" borderId="11" xfId="4" applyFont="1" applyFill="1" applyBorder="1" applyAlignment="1">
      <alignment wrapText="1"/>
    </xf>
    <xf numFmtId="165" fontId="3" fillId="0" borderId="11" xfId="1" applyNumberFormat="1" applyFont="1" applyFill="1" applyBorder="1" applyAlignment="1">
      <alignment horizontal="right" wrapText="1"/>
    </xf>
    <xf numFmtId="0" fontId="3" fillId="2" borderId="2" xfId="2" applyFont="1" applyFill="1" applyBorder="1" applyAlignment="1">
      <alignment horizontal="center" vertical="center" wrapText="1"/>
    </xf>
    <xf numFmtId="165" fontId="11" fillId="5" borderId="2" xfId="1" applyNumberFormat="1" applyFont="1" applyFill="1" applyBorder="1" applyAlignment="1">
      <alignment horizontal="center" vertical="center" wrapText="1"/>
    </xf>
    <xf numFmtId="165" fontId="12" fillId="7" borderId="14" xfId="1" applyNumberFormat="1" applyFont="1" applyFill="1" applyBorder="1" applyAlignment="1"/>
    <xf numFmtId="165" fontId="0" fillId="7" borderId="0" xfId="1" applyNumberFormat="1" applyFont="1" applyFill="1" applyAlignment="1"/>
    <xf numFmtId="0" fontId="7" fillId="7" borderId="0" xfId="0" applyFont="1" applyFill="1" applyAlignment="1">
      <alignment vertical="center"/>
    </xf>
    <xf numFmtId="0" fontId="2" fillId="7" borderId="0" xfId="0" applyFont="1" applyFill="1" applyAlignment="1"/>
    <xf numFmtId="0" fontId="9" fillId="7" borderId="0" xfId="0" applyFont="1" applyFill="1" applyAlignment="1"/>
    <xf numFmtId="165" fontId="9" fillId="7" borderId="0" xfId="1" applyNumberFormat="1" applyFont="1" applyFill="1" applyAlignment="1"/>
    <xf numFmtId="0" fontId="9" fillId="0" borderId="0" xfId="0" applyFont="1" applyAlignment="1"/>
    <xf numFmtId="0" fontId="9" fillId="7" borderId="0" xfId="0" applyFont="1" applyFill="1" applyAlignment="1">
      <alignment horizontal="left" vertical="center" indent="5"/>
    </xf>
    <xf numFmtId="0" fontId="9" fillId="7" borderId="0" xfId="0" applyFont="1" applyFill="1" applyAlignment="1">
      <alignment vertical="center"/>
    </xf>
    <xf numFmtId="165" fontId="0" fillId="7" borderId="0" xfId="1" applyNumberFormat="1" applyFont="1" applyFill="1" applyAlignment="1">
      <alignment wrapText="1"/>
    </xf>
    <xf numFmtId="0" fontId="3" fillId="0" borderId="11" xfId="3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15" fillId="7" borderId="0" xfId="0" applyFont="1" applyFill="1" applyAlignment="1">
      <alignment horizontal="left"/>
    </xf>
    <xf numFmtId="0" fontId="16" fillId="7" borderId="0" xfId="0" applyFont="1" applyFill="1" applyAlignment="1">
      <alignment horizontal="left"/>
    </xf>
    <xf numFmtId="0" fontId="17" fillId="7" borderId="0" xfId="0" applyFont="1" applyFill="1"/>
    <xf numFmtId="165" fontId="18" fillId="3" borderId="2" xfId="1" applyNumberFormat="1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vertical="center" wrapText="1"/>
    </xf>
    <xf numFmtId="0" fontId="17" fillId="7" borderId="0" xfId="0" applyFont="1" applyFill="1" applyAlignment="1">
      <alignment horizontal="left"/>
    </xf>
    <xf numFmtId="0" fontId="15" fillId="7" borderId="0" xfId="0" applyFont="1" applyFill="1"/>
    <xf numFmtId="0" fontId="19" fillId="6" borderId="9" xfId="2" applyNumberFormat="1" applyFont="1" applyFill="1" applyBorder="1" applyAlignment="1">
      <alignment horizontal="center" vertical="center" wrapText="1"/>
    </xf>
    <xf numFmtId="0" fontId="19" fillId="6" borderId="10" xfId="2" applyNumberFormat="1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right"/>
    </xf>
    <xf numFmtId="0" fontId="12" fillId="7" borderId="13" xfId="0" applyFont="1" applyFill="1" applyBorder="1" applyAlignment="1">
      <alignment horizontal="right"/>
    </xf>
  </cellXfs>
  <cellStyles count="6">
    <cellStyle name="Coma" xfId="1" builtinId="3"/>
    <cellStyle name="Normal" xfId="0" builtinId="0"/>
    <cellStyle name="Normal_2021" xfId="4"/>
    <cellStyle name="Normal_2022" xfId="3"/>
    <cellStyle name="Normal_2023 (coef)" xfId="5"/>
    <cellStyle name="Normal_Full2" xfId="2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/>
      </font>
    </dxf>
    <dxf>
      <border outline="0">
        <top style="thin">
          <color rgb="FF000000"/>
        </top>
        <bottom style="thin">
          <color rgb="FFC0C0C0"/>
        </bottom>
      </border>
    </dxf>
    <dxf>
      <border outline="0">
        <bottom style="thin">
          <color rgb="FFC9C9C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fill>
        <patternFill patternType="solid">
          <fgColor indexed="64"/>
          <bgColor theme="6" tint="0.39997558519241921"/>
        </patternFill>
      </fill>
      <alignment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border outline="0">
        <top style="thin">
          <color indexed="8"/>
        </top>
        <bottom style="thin">
          <color indexed="22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22"/>
        </right>
        <top style="medium">
          <color indexed="64"/>
        </top>
        <bottom style="medium">
          <color indexed="64"/>
        </bottom>
      </border>
      <protection locked="1" hidden="0"/>
    </dxf>
    <dxf>
      <border>
        <top style="medium">
          <color indexed="64"/>
        </top>
      </border>
    </dxf>
    <dxf>
      <fill>
        <patternFill patternType="solid">
          <fgColor indexed="64"/>
          <bgColor theme="6" tint="0.39997558519241921"/>
        </patternFill>
      </fill>
      <alignment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/>
        <bottom/>
        <vertical style="thin">
          <color indexed="22"/>
        </vertical>
        <horizontal/>
      </border>
    </dxf>
    <dxf>
      <border outline="0">
        <top style="thin">
          <color indexed="8"/>
        </top>
        <bottom style="thin">
          <color indexed="22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-* #,##0\ _€_-;\-* #,##0\ _€_-;_-* &quot;-&quot;??\ _€_-;_-@_-"/>
      <fill>
        <patternFill patternType="solid">
          <fgColor indexed="0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3" name="Taula24" displayName="Taula24" ref="A4:F952" totalsRowCount="1" headerRowDxfId="36" totalsRowDxfId="33" headerRowBorderDxfId="35" tableBorderDxfId="34" totalsRowBorderDxfId="32">
  <autoFilter ref="A4:F951"/>
  <tableColumns count="6">
    <tableColumn id="1" name="COMARCA" totalsRowLabel="Total" totalsRowDxfId="31"/>
    <tableColumn id="2" name="MUNICIPI" totalsRowFunction="count" totalsRowDxfId="30"/>
    <tableColumn id="5" name="Generació de Nitrogen segons capacitat bestiar GTR                               TOTAL (kg)" totalsRowFunction="sum" totalsRowDxfId="29"/>
    <tableColumn id="6" name="Generació de Nitrogen en el fem (kg)" totalsRowFunction="sum" totalsRowDxfId="28"/>
    <tableColumn id="7" name="Generació de Nitrogen en el purí (kg)" totalsRowFunction="sum" totalsRowDxfId="27"/>
    <tableColumn id="8" name="Generació de Nitrogen en la gallinassa (kg)" totalsRowFunction="sum" totalsRowDxfId="2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ula4" displayName="Taula4" ref="A4:F952" totalsRowCount="1" headerRowDxfId="25" totalsRowDxfId="22" headerRowBorderDxfId="24" tableBorderDxfId="23" totalsRowBorderDxfId="21">
  <autoFilter ref="A4:F951"/>
  <tableColumns count="6">
    <tableColumn id="1" name="COMARCA" totalsRowLabel="Total" totalsRowDxfId="20"/>
    <tableColumn id="2" name="MUNICIPI" totalsRowFunction="count" totalsRowDxfId="19"/>
    <tableColumn id="5" name="Generació de Nitrogen segons capacitat bestiar GTR                               TOTAL (kg)" totalsRowFunction="sum" totalsRowDxfId="18"/>
    <tableColumn id="6" name="Generació de Nitrogen en el fem (kg)" totalsRowFunction="sum" totalsRowDxfId="17"/>
    <tableColumn id="7" name="Generació de Nitrogen en el purí (kg)" totalsRowFunction="sum" totalsRowDxfId="16"/>
    <tableColumn id="8" name="Generació de Nitrogen en la gallinassa (kg)" totalsRowFunction="sum" totalsRowDxfId="1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5" name="Taula66" displayName="Taula66" ref="A4:F952" totalsRowCount="1" headerRowDxfId="14" totalsRowDxfId="11" headerRowBorderDxfId="13" tableBorderDxfId="12">
  <autoFilter ref="A4:F951"/>
  <tableColumns count="6">
    <tableColumn id="1" name="COMARCA" totalsRowDxfId="10"/>
    <tableColumn id="2" name="MUNICIPI" dataDxfId="9" totalsRowDxfId="8" dataCellStyle="Coma"/>
    <tableColumn id="5" name="Generació de Nitrogen segons capacitat bestiar GTR                               TOTAL (kg)" totalsRowFunction="sum" dataDxfId="7" totalsRowDxfId="6" dataCellStyle="Coma"/>
    <tableColumn id="6" name="Generació de Nitrogen en el fem (kg)" totalsRowFunction="sum" dataDxfId="5" totalsRowDxfId="4" dataCellStyle="Coma"/>
    <tableColumn id="7" name="Generació de Nitrogen en el purí (kg)" totalsRowFunction="sum" dataDxfId="3" totalsRowDxfId="2" dataCellStyle="Coma"/>
    <tableColumn id="8" name="Generació de Nitrogen en la gallinassa (kg)" totalsRowFunction="sum" dataDxfId="1" totalsRowDxfId="0" dataCellStyle="Coma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abSelected="1" workbookViewId="0">
      <selection activeCell="C6" sqref="C6"/>
    </sheetView>
  </sheetViews>
  <sheetFormatPr defaultRowHeight="14" x14ac:dyDescent="0.3"/>
  <cols>
    <col min="1" max="1" width="3.81640625" style="49" customWidth="1"/>
    <col min="2" max="2" width="30.08984375" style="52" customWidth="1"/>
    <col min="3" max="3" width="73.54296875" style="49" customWidth="1"/>
    <col min="4" max="16384" width="8.7265625" style="49"/>
  </cols>
  <sheetData>
    <row r="2" spans="2:3" x14ac:dyDescent="0.3">
      <c r="B2" s="47" t="s">
        <v>1018</v>
      </c>
    </row>
    <row r="3" spans="2:3" x14ac:dyDescent="0.3">
      <c r="B3" s="47"/>
    </row>
    <row r="4" spans="2:3" s="53" customFormat="1" ht="39.5" customHeight="1" x14ac:dyDescent="0.25">
      <c r="B4" s="50" t="s">
        <v>1016</v>
      </c>
      <c r="C4" s="51" t="s">
        <v>1019</v>
      </c>
    </row>
    <row r="6" spans="2:3" x14ac:dyDescent="0.3">
      <c r="B6" s="48" t="s">
        <v>1017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9"/>
  <sheetViews>
    <sheetView workbookViewId="0">
      <pane ySplit="4" topLeftCell="A5" activePane="bottomLeft" state="frozen"/>
      <selection pane="bottomLeft" activeCell="H11" sqref="H11"/>
    </sheetView>
  </sheetViews>
  <sheetFormatPr defaultColWidth="8.90625" defaultRowHeight="14.5" x14ac:dyDescent="0.35"/>
  <cols>
    <col min="1" max="1" width="16.54296875" style="2" customWidth="1"/>
    <col min="2" max="2" width="22.453125" style="2" customWidth="1"/>
    <col min="3" max="3" width="19.6328125" style="3" customWidth="1"/>
    <col min="4" max="4" width="15.6328125" style="3" customWidth="1"/>
    <col min="5" max="6" width="16.6328125" style="3" customWidth="1"/>
    <col min="7" max="16384" width="8.90625" style="2"/>
  </cols>
  <sheetData>
    <row r="1" spans="1:6" ht="33.5" x14ac:dyDescent="0.35">
      <c r="A1" s="54">
        <v>2021</v>
      </c>
      <c r="B1" s="55"/>
      <c r="C1" s="27" t="s">
        <v>995</v>
      </c>
      <c r="D1" s="27" t="s">
        <v>994</v>
      </c>
      <c r="E1" s="27" t="s">
        <v>993</v>
      </c>
      <c r="F1" s="27" t="s">
        <v>865</v>
      </c>
    </row>
    <row r="2" spans="1:6" ht="16" thickBot="1" x14ac:dyDescent="0.4">
      <c r="A2" s="56" t="s">
        <v>992</v>
      </c>
      <c r="B2" s="57"/>
      <c r="C2" s="35">
        <f>Taula24[[#Totals],[Generació de Nitrogen segons capacitat bestiar GTR                               TOTAL (kg)]]</f>
        <v>88498940.694399998</v>
      </c>
      <c r="D2" s="35">
        <f>Taula24[[#Totals],[Generació de Nitrogen en el fem (kg)]]</f>
        <v>32042453.866100024</v>
      </c>
      <c r="E2" s="35">
        <f>Taula24[[#Totals],[Generació de Nitrogen en el purí (kg)]]</f>
        <v>42199894.969400041</v>
      </c>
      <c r="F2" s="35">
        <f>Taula24[[#Totals],[Generació de Nitrogen en la gallinassa (kg)]]</f>
        <v>14256591.858900003</v>
      </c>
    </row>
    <row r="3" spans="1:6" ht="16" thickTop="1" x14ac:dyDescent="0.35">
      <c r="A3" s="29"/>
      <c r="B3" s="29"/>
      <c r="C3" s="30"/>
      <c r="D3" s="30"/>
      <c r="E3" s="30"/>
      <c r="F3" s="30"/>
    </row>
    <row r="4" spans="1:6" s="1" customFormat="1" ht="31.5" customHeight="1" x14ac:dyDescent="0.35">
      <c r="A4" s="33" t="s">
        <v>750</v>
      </c>
      <c r="B4" s="33" t="s">
        <v>751</v>
      </c>
      <c r="C4" s="34" t="s">
        <v>995</v>
      </c>
      <c r="D4" s="34" t="s">
        <v>994</v>
      </c>
      <c r="E4" s="34" t="s">
        <v>993</v>
      </c>
      <c r="F4" s="34" t="s">
        <v>865</v>
      </c>
    </row>
    <row r="5" spans="1:6" x14ac:dyDescent="0.35">
      <c r="A5" s="31" t="s">
        <v>0</v>
      </c>
      <c r="B5" s="31" t="s">
        <v>752</v>
      </c>
      <c r="C5" s="32">
        <v>45796.038</v>
      </c>
      <c r="D5" s="32">
        <v>3144.9120000000003</v>
      </c>
      <c r="E5" s="32">
        <v>25380.75</v>
      </c>
      <c r="F5" s="32">
        <v>17270.376</v>
      </c>
    </row>
    <row r="6" spans="1:6" x14ac:dyDescent="0.35">
      <c r="A6" s="17" t="s">
        <v>0</v>
      </c>
      <c r="B6" s="17" t="s">
        <v>1</v>
      </c>
      <c r="C6" s="15">
        <v>215779.2445</v>
      </c>
      <c r="D6" s="15">
        <v>32223.616000000002</v>
      </c>
      <c r="E6" s="15">
        <v>77512.8125</v>
      </c>
      <c r="F6" s="15">
        <v>106042.81599999999</v>
      </c>
    </row>
    <row r="7" spans="1:6" x14ac:dyDescent="0.35">
      <c r="A7" s="17" t="s">
        <v>0</v>
      </c>
      <c r="B7" s="17" t="s">
        <v>866</v>
      </c>
      <c r="C7" s="15">
        <v>55528.45</v>
      </c>
      <c r="D7" s="15">
        <v>0</v>
      </c>
      <c r="E7" s="15">
        <v>9745.4500000000007</v>
      </c>
      <c r="F7" s="15">
        <v>45783</v>
      </c>
    </row>
    <row r="8" spans="1:6" x14ac:dyDescent="0.35">
      <c r="A8" s="17" t="s">
        <v>0</v>
      </c>
      <c r="B8" s="17" t="s">
        <v>867</v>
      </c>
      <c r="C8" s="15">
        <v>49041.647000000004</v>
      </c>
      <c r="D8" s="15">
        <v>0</v>
      </c>
      <c r="E8" s="15">
        <v>47871.247000000003</v>
      </c>
      <c r="F8" s="15">
        <v>1170.3999999999999</v>
      </c>
    </row>
    <row r="9" spans="1:6" x14ac:dyDescent="0.35">
      <c r="A9" s="17" t="s">
        <v>0</v>
      </c>
      <c r="B9" s="17" t="s">
        <v>2</v>
      </c>
      <c r="C9" s="15">
        <v>40113.511599999998</v>
      </c>
      <c r="D9" s="15">
        <v>2757.5789999999997</v>
      </c>
      <c r="E9" s="15">
        <v>17261.332600000002</v>
      </c>
      <c r="F9" s="15">
        <v>20094.599999999999</v>
      </c>
    </row>
    <row r="10" spans="1:6" x14ac:dyDescent="0.35">
      <c r="A10" s="17" t="s">
        <v>0</v>
      </c>
      <c r="B10" s="17" t="s">
        <v>3</v>
      </c>
      <c r="C10" s="15">
        <v>14218.85</v>
      </c>
      <c r="D10" s="15">
        <v>1683.6</v>
      </c>
      <c r="E10" s="15">
        <v>12535.25</v>
      </c>
      <c r="F10" s="15">
        <v>0</v>
      </c>
    </row>
    <row r="11" spans="1:6" x14ac:dyDescent="0.35">
      <c r="A11" s="17" t="s">
        <v>0</v>
      </c>
      <c r="B11" s="17" t="s">
        <v>4</v>
      </c>
      <c r="C11" s="15">
        <v>84601.38</v>
      </c>
      <c r="D11" s="15">
        <v>28.512</v>
      </c>
      <c r="E11" s="15">
        <v>0</v>
      </c>
      <c r="F11" s="15">
        <v>84572.868000000002</v>
      </c>
    </row>
    <row r="12" spans="1:6" x14ac:dyDescent="0.35">
      <c r="A12" s="17" t="s">
        <v>0</v>
      </c>
      <c r="B12" s="17" t="s">
        <v>868</v>
      </c>
      <c r="C12" s="15">
        <v>1425.393</v>
      </c>
      <c r="D12" s="15">
        <v>1425.393</v>
      </c>
      <c r="E12" s="15">
        <v>0</v>
      </c>
      <c r="F12" s="15">
        <v>0</v>
      </c>
    </row>
    <row r="13" spans="1:6" x14ac:dyDescent="0.35">
      <c r="A13" s="17" t="s">
        <v>0</v>
      </c>
      <c r="B13" s="17" t="s">
        <v>869</v>
      </c>
      <c r="C13" s="15">
        <v>34849.375</v>
      </c>
      <c r="D13" s="15">
        <v>0</v>
      </c>
      <c r="E13" s="15">
        <v>12959.375</v>
      </c>
      <c r="F13" s="15">
        <v>21890</v>
      </c>
    </row>
    <row r="14" spans="1:6" x14ac:dyDescent="0.35">
      <c r="A14" s="17" t="s">
        <v>0</v>
      </c>
      <c r="B14" s="17" t="s">
        <v>5</v>
      </c>
      <c r="C14" s="15">
        <v>6014.8430000000008</v>
      </c>
      <c r="D14" s="15">
        <v>1785.4680000000001</v>
      </c>
      <c r="E14" s="15">
        <v>2403.375</v>
      </c>
      <c r="F14" s="15">
        <v>1826</v>
      </c>
    </row>
    <row r="15" spans="1:6" x14ac:dyDescent="0.35">
      <c r="A15" s="17" t="s">
        <v>0</v>
      </c>
      <c r="B15" s="17" t="s">
        <v>6</v>
      </c>
      <c r="C15" s="15">
        <v>1720.35</v>
      </c>
      <c r="D15" s="15">
        <v>1720.35</v>
      </c>
      <c r="E15" s="15">
        <v>0</v>
      </c>
      <c r="F15" s="15">
        <v>0</v>
      </c>
    </row>
    <row r="16" spans="1:6" x14ac:dyDescent="0.35">
      <c r="A16" s="17" t="s">
        <v>0</v>
      </c>
      <c r="B16" s="17" t="s">
        <v>7</v>
      </c>
      <c r="C16" s="15">
        <v>13249.6</v>
      </c>
      <c r="D16" s="15">
        <v>0</v>
      </c>
      <c r="E16" s="15">
        <v>7653.1</v>
      </c>
      <c r="F16" s="15">
        <v>5596.5</v>
      </c>
    </row>
    <row r="17" spans="1:6" ht="29" x14ac:dyDescent="0.35">
      <c r="A17" s="17" t="s">
        <v>0</v>
      </c>
      <c r="B17" s="17" t="s">
        <v>8</v>
      </c>
      <c r="C17" s="15">
        <v>58674.462</v>
      </c>
      <c r="D17" s="15">
        <v>41857.038</v>
      </c>
      <c r="E17" s="15">
        <v>5655</v>
      </c>
      <c r="F17" s="15">
        <v>11162.423999999999</v>
      </c>
    </row>
    <row r="18" spans="1:6" x14ac:dyDescent="0.35">
      <c r="A18" s="17" t="s">
        <v>0</v>
      </c>
      <c r="B18" s="17" t="s">
        <v>9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35">
      <c r="A19" s="17" t="s">
        <v>0</v>
      </c>
      <c r="B19" s="17" t="s">
        <v>10</v>
      </c>
      <c r="C19" s="15">
        <v>22153.226000000002</v>
      </c>
      <c r="D19" s="15">
        <v>0</v>
      </c>
      <c r="E19" s="15">
        <v>17345.93</v>
      </c>
      <c r="F19" s="15">
        <v>4807.2960000000003</v>
      </c>
    </row>
    <row r="20" spans="1:6" x14ac:dyDescent="0.35">
      <c r="A20" s="17" t="s">
        <v>0</v>
      </c>
      <c r="B20" s="17" t="s">
        <v>11</v>
      </c>
      <c r="C20" s="15">
        <v>6899.7830000000004</v>
      </c>
      <c r="D20" s="15">
        <v>5721.6580000000004</v>
      </c>
      <c r="E20" s="15">
        <v>1178.125</v>
      </c>
      <c r="F20" s="15">
        <v>0</v>
      </c>
    </row>
    <row r="21" spans="1:6" x14ac:dyDescent="0.35">
      <c r="A21" s="17" t="s">
        <v>0</v>
      </c>
      <c r="B21" s="17" t="s">
        <v>12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35">
      <c r="A22" s="17" t="s">
        <v>0</v>
      </c>
      <c r="B22" s="17" t="s">
        <v>13</v>
      </c>
      <c r="C22" s="15">
        <v>1072.896</v>
      </c>
      <c r="D22" s="15">
        <v>0</v>
      </c>
      <c r="E22" s="15">
        <v>807.29599999999994</v>
      </c>
      <c r="F22" s="15">
        <v>265.60000000000002</v>
      </c>
    </row>
    <row r="23" spans="1:6" x14ac:dyDescent="0.35">
      <c r="A23" s="17" t="s">
        <v>0</v>
      </c>
      <c r="B23" s="17" t="s">
        <v>14</v>
      </c>
      <c r="C23" s="15">
        <v>6820.83</v>
      </c>
      <c r="D23" s="15">
        <v>3111.3539999999998</v>
      </c>
      <c r="E23" s="15">
        <v>0</v>
      </c>
      <c r="F23" s="15">
        <v>3709.4760000000001</v>
      </c>
    </row>
    <row r="24" spans="1:6" x14ac:dyDescent="0.35">
      <c r="A24" s="17" t="s">
        <v>0</v>
      </c>
      <c r="B24" s="17" t="s">
        <v>15</v>
      </c>
      <c r="C24" s="15">
        <v>14148.332</v>
      </c>
      <c r="D24" s="15">
        <v>263.83199999999999</v>
      </c>
      <c r="E24" s="15">
        <v>9236.5</v>
      </c>
      <c r="F24" s="15">
        <v>4648</v>
      </c>
    </row>
    <row r="25" spans="1:6" x14ac:dyDescent="0.35">
      <c r="A25" s="17" t="s">
        <v>0</v>
      </c>
      <c r="B25" s="17" t="s">
        <v>16</v>
      </c>
      <c r="C25" s="15">
        <v>42142.340800000005</v>
      </c>
      <c r="D25" s="15">
        <v>11196.136999999997</v>
      </c>
      <c r="E25" s="15">
        <v>5411.8037999999997</v>
      </c>
      <c r="F25" s="15">
        <v>25534.399999999998</v>
      </c>
    </row>
    <row r="26" spans="1:6" x14ac:dyDescent="0.35">
      <c r="A26" s="17" t="s">
        <v>0</v>
      </c>
      <c r="B26" s="17" t="s">
        <v>17</v>
      </c>
      <c r="C26" s="15">
        <v>56521.447399999997</v>
      </c>
      <c r="D26" s="15">
        <v>528.05700000000002</v>
      </c>
      <c r="E26" s="15">
        <v>47975.590400000001</v>
      </c>
      <c r="F26" s="15">
        <v>8017.8</v>
      </c>
    </row>
    <row r="27" spans="1:6" x14ac:dyDescent="0.35">
      <c r="A27" s="17" t="s">
        <v>0</v>
      </c>
      <c r="B27" s="17" t="s">
        <v>18</v>
      </c>
      <c r="C27" s="15">
        <v>26894.15</v>
      </c>
      <c r="D27" s="15">
        <v>5033.7999999999993</v>
      </c>
      <c r="E27" s="15">
        <v>4067.95</v>
      </c>
      <c r="F27" s="15">
        <v>17792.400000000001</v>
      </c>
    </row>
    <row r="28" spans="1:6" x14ac:dyDescent="0.35">
      <c r="A28" s="17" t="s">
        <v>19</v>
      </c>
      <c r="B28" s="17" t="s">
        <v>20</v>
      </c>
      <c r="C28" s="15">
        <v>25105.678999999996</v>
      </c>
      <c r="D28" s="15">
        <v>17167.278999999999</v>
      </c>
      <c r="E28" s="15">
        <v>7917</v>
      </c>
      <c r="F28" s="15">
        <v>21.4</v>
      </c>
    </row>
    <row r="29" spans="1:6" x14ac:dyDescent="0.35">
      <c r="A29" s="17" t="s">
        <v>19</v>
      </c>
      <c r="B29" s="17" t="s">
        <v>21</v>
      </c>
      <c r="C29" s="15">
        <v>9268.2825000000012</v>
      </c>
      <c r="D29" s="15">
        <v>8925.8825000000015</v>
      </c>
      <c r="E29" s="15">
        <v>0</v>
      </c>
      <c r="F29" s="15">
        <v>342.4</v>
      </c>
    </row>
    <row r="30" spans="1:6" x14ac:dyDescent="0.35">
      <c r="A30" s="17" t="s">
        <v>19</v>
      </c>
      <c r="B30" s="17" t="s">
        <v>22</v>
      </c>
      <c r="C30" s="15">
        <v>7540</v>
      </c>
      <c r="D30" s="15">
        <v>0</v>
      </c>
      <c r="E30" s="15">
        <v>7540</v>
      </c>
      <c r="F30" s="15">
        <v>0</v>
      </c>
    </row>
    <row r="31" spans="1:6" ht="29" x14ac:dyDescent="0.35">
      <c r="A31" s="17" t="s">
        <v>19</v>
      </c>
      <c r="B31" s="17" t="s">
        <v>870</v>
      </c>
      <c r="C31" s="15">
        <v>32263.780999999995</v>
      </c>
      <c r="D31" s="15">
        <v>20217.280999999995</v>
      </c>
      <c r="E31" s="15">
        <v>11875.5</v>
      </c>
      <c r="F31" s="15">
        <v>171</v>
      </c>
    </row>
    <row r="32" spans="1:6" x14ac:dyDescent="0.35">
      <c r="A32" s="17" t="s">
        <v>19</v>
      </c>
      <c r="B32" s="17" t="s">
        <v>871</v>
      </c>
      <c r="C32" s="15">
        <v>96788.514500000005</v>
      </c>
      <c r="D32" s="15">
        <v>26126.204000000002</v>
      </c>
      <c r="E32" s="15">
        <v>63109.3105</v>
      </c>
      <c r="F32" s="15">
        <v>7553</v>
      </c>
    </row>
    <row r="33" spans="1:6" x14ac:dyDescent="0.35">
      <c r="A33" s="17" t="s">
        <v>19</v>
      </c>
      <c r="B33" s="17" t="s">
        <v>23</v>
      </c>
      <c r="C33" s="15">
        <v>31040.614999999998</v>
      </c>
      <c r="D33" s="15">
        <v>23151.89</v>
      </c>
      <c r="E33" s="15">
        <v>7888.7250000000004</v>
      </c>
      <c r="F33" s="15">
        <v>0</v>
      </c>
    </row>
    <row r="34" spans="1:6" ht="29" x14ac:dyDescent="0.35">
      <c r="A34" s="17" t="s">
        <v>19</v>
      </c>
      <c r="B34" s="17" t="s">
        <v>24</v>
      </c>
      <c r="C34" s="15">
        <v>35947.254499999988</v>
      </c>
      <c r="D34" s="15">
        <v>4106.1279999999997</v>
      </c>
      <c r="E34" s="15">
        <v>31669.926499999998</v>
      </c>
      <c r="F34" s="15">
        <v>171.2</v>
      </c>
    </row>
    <row r="35" spans="1:6" x14ac:dyDescent="0.35">
      <c r="A35" s="17" t="s">
        <v>19</v>
      </c>
      <c r="B35" s="17" t="s">
        <v>872</v>
      </c>
      <c r="C35" s="15">
        <v>160204.26579999999</v>
      </c>
      <c r="D35" s="15">
        <v>11630.95</v>
      </c>
      <c r="E35" s="15">
        <v>141269.31580000001</v>
      </c>
      <c r="F35" s="15">
        <v>7304</v>
      </c>
    </row>
    <row r="36" spans="1:6" x14ac:dyDescent="0.35">
      <c r="A36" s="17" t="s">
        <v>19</v>
      </c>
      <c r="B36" s="17" t="s">
        <v>25</v>
      </c>
      <c r="C36" s="15">
        <v>135795.7795</v>
      </c>
      <c r="D36" s="15">
        <v>38778.807999999997</v>
      </c>
      <c r="E36" s="15">
        <v>94123.971500000014</v>
      </c>
      <c r="F36" s="15">
        <v>2893</v>
      </c>
    </row>
    <row r="37" spans="1:6" x14ac:dyDescent="0.35">
      <c r="A37" s="17" t="s">
        <v>19</v>
      </c>
      <c r="B37" s="17" t="s">
        <v>26</v>
      </c>
      <c r="C37" s="15">
        <v>239564.10090000002</v>
      </c>
      <c r="D37" s="15">
        <v>71417.97</v>
      </c>
      <c r="E37" s="15">
        <v>132339.21889999998</v>
      </c>
      <c r="F37" s="15">
        <v>35806.911999999997</v>
      </c>
    </row>
    <row r="38" spans="1:6" x14ac:dyDescent="0.35">
      <c r="A38" s="17" t="s">
        <v>19</v>
      </c>
      <c r="B38" s="17" t="s">
        <v>826</v>
      </c>
      <c r="C38" s="16"/>
      <c r="D38" s="16"/>
      <c r="E38" s="16"/>
      <c r="F38" s="16"/>
    </row>
    <row r="39" spans="1:6" x14ac:dyDescent="0.35">
      <c r="A39" s="17" t="s">
        <v>19</v>
      </c>
      <c r="B39" s="17" t="s">
        <v>27</v>
      </c>
      <c r="C39" s="15">
        <v>37777.79</v>
      </c>
      <c r="D39" s="15">
        <v>15676.35</v>
      </c>
      <c r="E39" s="15">
        <v>22101.440000000002</v>
      </c>
      <c r="F39" s="15">
        <v>0</v>
      </c>
    </row>
    <row r="40" spans="1:6" x14ac:dyDescent="0.35">
      <c r="A40" s="17" t="s">
        <v>19</v>
      </c>
      <c r="B40" s="17" t="s">
        <v>28</v>
      </c>
      <c r="C40" s="15">
        <v>4267.0540000000001</v>
      </c>
      <c r="D40" s="15">
        <v>2789.55</v>
      </c>
      <c r="E40" s="15">
        <v>1477.5039999999999</v>
      </c>
      <c r="F40" s="15">
        <v>0</v>
      </c>
    </row>
    <row r="41" spans="1:6" x14ac:dyDescent="0.35">
      <c r="A41" s="17" t="s">
        <v>19</v>
      </c>
      <c r="B41" s="17" t="s">
        <v>753</v>
      </c>
      <c r="C41" s="15">
        <v>204052.61849999998</v>
      </c>
      <c r="D41" s="15">
        <v>153630.57199999999</v>
      </c>
      <c r="E41" s="15">
        <v>21644.512500000001</v>
      </c>
      <c r="F41" s="15">
        <v>28777.534</v>
      </c>
    </row>
    <row r="42" spans="1:6" x14ac:dyDescent="0.35">
      <c r="A42" s="17" t="s">
        <v>19</v>
      </c>
      <c r="B42" s="17" t="s">
        <v>29</v>
      </c>
      <c r="C42" s="15">
        <v>122937.65299999999</v>
      </c>
      <c r="D42" s="15">
        <v>77100.762999999992</v>
      </c>
      <c r="E42" s="15">
        <v>40563.89</v>
      </c>
      <c r="F42" s="15">
        <v>5273</v>
      </c>
    </row>
    <row r="43" spans="1:6" x14ac:dyDescent="0.35">
      <c r="A43" s="17" t="s">
        <v>19</v>
      </c>
      <c r="B43" s="17" t="s">
        <v>30</v>
      </c>
      <c r="C43" s="15">
        <v>7718.7</v>
      </c>
      <c r="D43" s="15">
        <v>7718.7</v>
      </c>
      <c r="E43" s="15">
        <v>0</v>
      </c>
      <c r="F43" s="15">
        <v>0</v>
      </c>
    </row>
    <row r="44" spans="1:6" x14ac:dyDescent="0.35">
      <c r="A44" s="17" t="s">
        <v>19</v>
      </c>
      <c r="B44" s="17" t="s">
        <v>31</v>
      </c>
      <c r="C44" s="15">
        <v>7970.91</v>
      </c>
      <c r="D44" s="15">
        <v>4235.91</v>
      </c>
      <c r="E44" s="15">
        <v>0</v>
      </c>
      <c r="F44" s="15">
        <v>3735</v>
      </c>
    </row>
    <row r="45" spans="1:6" x14ac:dyDescent="0.35">
      <c r="A45" s="17" t="s">
        <v>19</v>
      </c>
      <c r="B45" s="17" t="s">
        <v>32</v>
      </c>
      <c r="C45" s="15">
        <v>29001.837500000001</v>
      </c>
      <c r="D45" s="15">
        <v>0</v>
      </c>
      <c r="E45" s="15">
        <v>29001.837500000001</v>
      </c>
      <c r="F45" s="15">
        <v>0</v>
      </c>
    </row>
    <row r="46" spans="1:6" x14ac:dyDescent="0.35">
      <c r="A46" s="17" t="s">
        <v>19</v>
      </c>
      <c r="B46" s="17" t="s">
        <v>33</v>
      </c>
      <c r="C46" s="15">
        <v>103597.63089999997</v>
      </c>
      <c r="D46" s="15">
        <v>68111.804999999993</v>
      </c>
      <c r="E46" s="15">
        <v>34786.045899999997</v>
      </c>
      <c r="F46" s="15">
        <v>699.78</v>
      </c>
    </row>
    <row r="47" spans="1:6" x14ac:dyDescent="0.35">
      <c r="A47" s="17" t="s">
        <v>19</v>
      </c>
      <c r="B47" s="17" t="s">
        <v>873</v>
      </c>
      <c r="C47" s="15">
        <v>75687.559500000018</v>
      </c>
      <c r="D47" s="15">
        <v>29756.991999999998</v>
      </c>
      <c r="E47" s="15">
        <v>25518.1875</v>
      </c>
      <c r="F47" s="15">
        <v>20412.38</v>
      </c>
    </row>
    <row r="48" spans="1:6" x14ac:dyDescent="0.35">
      <c r="A48" s="17" t="s">
        <v>19</v>
      </c>
      <c r="B48" s="17" t="s">
        <v>34</v>
      </c>
      <c r="C48" s="15">
        <v>85247.573499999984</v>
      </c>
      <c r="D48" s="15">
        <v>48136.61</v>
      </c>
      <c r="E48" s="15">
        <v>33974.794500000004</v>
      </c>
      <c r="F48" s="15">
        <v>3136.1689999999999</v>
      </c>
    </row>
    <row r="49" spans="1:6" x14ac:dyDescent="0.35">
      <c r="A49" s="17" t="s">
        <v>19</v>
      </c>
      <c r="B49" s="17" t="s">
        <v>874</v>
      </c>
      <c r="C49" s="15">
        <v>54078.394999999997</v>
      </c>
      <c r="D49" s="15">
        <v>41363</v>
      </c>
      <c r="E49" s="15">
        <v>9250.4750000000004</v>
      </c>
      <c r="F49" s="15">
        <v>3464.92</v>
      </c>
    </row>
    <row r="50" spans="1:6" x14ac:dyDescent="0.35">
      <c r="A50" s="17" t="s">
        <v>19</v>
      </c>
      <c r="B50" s="17" t="s">
        <v>875</v>
      </c>
      <c r="C50" s="15">
        <v>43886.915000000001</v>
      </c>
      <c r="D50" s="15">
        <v>13854.383999999998</v>
      </c>
      <c r="E50" s="15">
        <v>28206.531000000003</v>
      </c>
      <c r="F50" s="15">
        <v>1826</v>
      </c>
    </row>
    <row r="51" spans="1:6" x14ac:dyDescent="0.35">
      <c r="A51" s="17" t="s">
        <v>19</v>
      </c>
      <c r="B51" s="17" t="s">
        <v>35</v>
      </c>
      <c r="C51" s="15">
        <v>29753.72</v>
      </c>
      <c r="D51" s="15">
        <v>14597.92</v>
      </c>
      <c r="E51" s="15">
        <v>0</v>
      </c>
      <c r="F51" s="15">
        <v>15155.8</v>
      </c>
    </row>
    <row r="52" spans="1:6" x14ac:dyDescent="0.35">
      <c r="A52" s="17" t="s">
        <v>19</v>
      </c>
      <c r="B52" s="17" t="s">
        <v>36</v>
      </c>
      <c r="C52" s="15">
        <v>22960.1</v>
      </c>
      <c r="D52" s="15">
        <v>22960.1</v>
      </c>
      <c r="E52" s="15">
        <v>0</v>
      </c>
      <c r="F52" s="15">
        <v>0</v>
      </c>
    </row>
    <row r="53" spans="1:6" x14ac:dyDescent="0.35">
      <c r="A53" s="17" t="s">
        <v>19</v>
      </c>
      <c r="B53" s="17" t="s">
        <v>37</v>
      </c>
      <c r="C53" s="15">
        <v>703.59999999999991</v>
      </c>
      <c r="D53" s="15">
        <v>703.59999999999991</v>
      </c>
      <c r="E53" s="15">
        <v>0</v>
      </c>
      <c r="F53" s="15">
        <v>0</v>
      </c>
    </row>
    <row r="54" spans="1:6" x14ac:dyDescent="0.35">
      <c r="A54" s="17" t="s">
        <v>19</v>
      </c>
      <c r="B54" s="17" t="s">
        <v>876</v>
      </c>
      <c r="C54" s="15">
        <v>209084.19050000003</v>
      </c>
      <c r="D54" s="15">
        <v>119418.45</v>
      </c>
      <c r="E54" s="15">
        <v>77536.340500000006</v>
      </c>
      <c r="F54" s="15">
        <v>12129.4</v>
      </c>
    </row>
    <row r="55" spans="1:6" x14ac:dyDescent="0.35">
      <c r="A55" s="17" t="s">
        <v>19</v>
      </c>
      <c r="B55" s="17" t="s">
        <v>38</v>
      </c>
      <c r="C55" s="15">
        <v>79413.313500000004</v>
      </c>
      <c r="D55" s="15">
        <v>15620.201000000001</v>
      </c>
      <c r="E55" s="15">
        <v>63793.112500000003</v>
      </c>
      <c r="F55" s="15">
        <v>0</v>
      </c>
    </row>
    <row r="56" spans="1:6" x14ac:dyDescent="0.35">
      <c r="A56" s="17" t="s">
        <v>19</v>
      </c>
      <c r="B56" s="17" t="s">
        <v>39</v>
      </c>
      <c r="C56" s="15">
        <v>4357.4190000000008</v>
      </c>
      <c r="D56" s="15">
        <v>4357.4190000000008</v>
      </c>
      <c r="E56" s="15">
        <v>0</v>
      </c>
      <c r="F56" s="15">
        <v>0</v>
      </c>
    </row>
    <row r="57" spans="1:6" x14ac:dyDescent="0.35">
      <c r="A57" s="17" t="s">
        <v>19</v>
      </c>
      <c r="B57" s="17" t="s">
        <v>40</v>
      </c>
      <c r="C57" s="15">
        <v>214685.97649999999</v>
      </c>
      <c r="D57" s="15">
        <v>54469.725000000006</v>
      </c>
      <c r="E57" s="15">
        <v>147573.0275</v>
      </c>
      <c r="F57" s="15">
        <v>12643.224</v>
      </c>
    </row>
    <row r="58" spans="1:6" x14ac:dyDescent="0.35">
      <c r="A58" s="17" t="s">
        <v>19</v>
      </c>
      <c r="B58" s="17" t="s">
        <v>41</v>
      </c>
      <c r="C58" s="15">
        <v>18671.885600000001</v>
      </c>
      <c r="D58" s="15">
        <v>3173.06</v>
      </c>
      <c r="E58" s="15">
        <v>14642.8256</v>
      </c>
      <c r="F58" s="15">
        <v>856</v>
      </c>
    </row>
    <row r="59" spans="1:6" x14ac:dyDescent="0.35">
      <c r="A59" s="17" t="s">
        <v>19</v>
      </c>
      <c r="B59" s="17" t="s">
        <v>42</v>
      </c>
      <c r="C59" s="15">
        <v>118219.14449999999</v>
      </c>
      <c r="D59" s="15">
        <v>50783.457000000002</v>
      </c>
      <c r="E59" s="15">
        <v>62915.887499999997</v>
      </c>
      <c r="F59" s="15">
        <v>4519.8</v>
      </c>
    </row>
    <row r="60" spans="1:6" x14ac:dyDescent="0.35">
      <c r="A60" s="17" t="s">
        <v>19</v>
      </c>
      <c r="B60" s="17" t="s">
        <v>43</v>
      </c>
      <c r="C60" s="15">
        <v>95750.722000000009</v>
      </c>
      <c r="D60" s="15">
        <v>51560.321999999993</v>
      </c>
      <c r="E60" s="15">
        <v>18869.150000000001</v>
      </c>
      <c r="F60" s="15">
        <v>25321.25</v>
      </c>
    </row>
    <row r="61" spans="1:6" ht="29" x14ac:dyDescent="0.35">
      <c r="A61" s="17" t="s">
        <v>19</v>
      </c>
      <c r="B61" s="17" t="s">
        <v>877</v>
      </c>
      <c r="C61" s="15">
        <v>16935.400000000001</v>
      </c>
      <c r="D61" s="15">
        <v>13090</v>
      </c>
      <c r="E61" s="15">
        <v>3845.4</v>
      </c>
      <c r="F61" s="15">
        <v>0</v>
      </c>
    </row>
    <row r="62" spans="1:6" x14ac:dyDescent="0.35">
      <c r="A62" s="17" t="s">
        <v>19</v>
      </c>
      <c r="B62" s="17" t="s">
        <v>44</v>
      </c>
      <c r="C62" s="15">
        <v>165777.02850000001</v>
      </c>
      <c r="D62" s="15">
        <v>122866.042</v>
      </c>
      <c r="E62" s="15">
        <v>38421.012499999997</v>
      </c>
      <c r="F62" s="15">
        <v>4489.9740000000002</v>
      </c>
    </row>
    <row r="63" spans="1:6" x14ac:dyDescent="0.35">
      <c r="A63" s="17" t="s">
        <v>19</v>
      </c>
      <c r="B63" s="17" t="s">
        <v>45</v>
      </c>
      <c r="C63" s="15">
        <v>26645.616999999998</v>
      </c>
      <c r="D63" s="15">
        <v>12461.616999999998</v>
      </c>
      <c r="E63" s="15">
        <v>0</v>
      </c>
      <c r="F63" s="15">
        <v>14184</v>
      </c>
    </row>
    <row r="64" spans="1:6" x14ac:dyDescent="0.35">
      <c r="A64" s="17" t="s">
        <v>19</v>
      </c>
      <c r="B64" s="17" t="s">
        <v>754</v>
      </c>
      <c r="C64" s="15">
        <v>36325.601999999992</v>
      </c>
      <c r="D64" s="15">
        <v>31013.65</v>
      </c>
      <c r="E64" s="15">
        <v>5296.85</v>
      </c>
      <c r="F64" s="15">
        <v>15.102</v>
      </c>
    </row>
    <row r="65" spans="1:6" x14ac:dyDescent="0.35">
      <c r="A65" s="17" t="s">
        <v>19</v>
      </c>
      <c r="B65" s="17" t="s">
        <v>46</v>
      </c>
      <c r="C65" s="15">
        <v>363157.80750000005</v>
      </c>
      <c r="D65" s="15">
        <v>208230.02499999999</v>
      </c>
      <c r="E65" s="15">
        <v>134937.42249999999</v>
      </c>
      <c r="F65" s="15">
        <v>19990.36</v>
      </c>
    </row>
    <row r="66" spans="1:6" x14ac:dyDescent="0.35">
      <c r="A66" s="17" t="s">
        <v>19</v>
      </c>
      <c r="B66" s="17" t="s">
        <v>47</v>
      </c>
      <c r="C66" s="15">
        <v>18440.468000000001</v>
      </c>
      <c r="D66" s="15">
        <v>0</v>
      </c>
      <c r="E66" s="15">
        <v>11564.748000000001</v>
      </c>
      <c r="F66" s="15">
        <v>6875.72</v>
      </c>
    </row>
    <row r="67" spans="1:6" x14ac:dyDescent="0.35">
      <c r="A67" s="17" t="s">
        <v>19</v>
      </c>
      <c r="B67" s="17" t="s">
        <v>878</v>
      </c>
      <c r="C67" s="15">
        <v>32500.600999999999</v>
      </c>
      <c r="D67" s="15">
        <v>12443.394999999999</v>
      </c>
      <c r="E67" s="15">
        <v>20057.205999999998</v>
      </c>
      <c r="F67" s="15">
        <v>0</v>
      </c>
    </row>
    <row r="68" spans="1:6" x14ac:dyDescent="0.35">
      <c r="A68" s="17" t="s">
        <v>19</v>
      </c>
      <c r="B68" s="17" t="s">
        <v>48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35">
      <c r="A69" s="17" t="s">
        <v>19</v>
      </c>
      <c r="B69" s="17" t="s">
        <v>49</v>
      </c>
      <c r="C69" s="15">
        <v>1643.6669999999999</v>
      </c>
      <c r="D69" s="15">
        <v>1643.6669999999999</v>
      </c>
      <c r="E69" s="15">
        <v>0</v>
      </c>
      <c r="F69" s="15">
        <v>0</v>
      </c>
    </row>
    <row r="70" spans="1:6" x14ac:dyDescent="0.35">
      <c r="A70" s="17" t="s">
        <v>19</v>
      </c>
      <c r="B70" s="17" t="s">
        <v>755</v>
      </c>
      <c r="C70" s="15">
        <v>42584.821600000003</v>
      </c>
      <c r="D70" s="15">
        <v>15604.332</v>
      </c>
      <c r="E70" s="15">
        <v>24988.489599999997</v>
      </c>
      <c r="F70" s="15">
        <v>1992</v>
      </c>
    </row>
    <row r="71" spans="1:6" x14ac:dyDescent="0.35">
      <c r="A71" s="17" t="s">
        <v>19</v>
      </c>
      <c r="B71" s="17" t="s">
        <v>50</v>
      </c>
      <c r="C71" s="15">
        <v>111698.46579999999</v>
      </c>
      <c r="D71" s="15">
        <v>52936.214</v>
      </c>
      <c r="E71" s="15">
        <v>57003.931800000006</v>
      </c>
      <c r="F71" s="15">
        <v>1758.3200000000002</v>
      </c>
    </row>
    <row r="72" spans="1:6" x14ac:dyDescent="0.35">
      <c r="A72" s="17" t="s">
        <v>19</v>
      </c>
      <c r="B72" s="17" t="s">
        <v>51</v>
      </c>
      <c r="C72" s="15">
        <v>2892.7260000000006</v>
      </c>
      <c r="D72" s="15">
        <v>2892.7260000000006</v>
      </c>
      <c r="E72" s="15">
        <v>0</v>
      </c>
      <c r="F72" s="15">
        <v>0</v>
      </c>
    </row>
    <row r="73" spans="1:6" x14ac:dyDescent="0.35">
      <c r="A73" s="17" t="s">
        <v>19</v>
      </c>
      <c r="B73" s="17" t="s">
        <v>52</v>
      </c>
      <c r="C73" s="15">
        <v>98106.164300000004</v>
      </c>
      <c r="D73" s="15">
        <v>10729.510000000002</v>
      </c>
      <c r="E73" s="15">
        <v>82728.654299999995</v>
      </c>
      <c r="F73" s="15">
        <v>4648</v>
      </c>
    </row>
    <row r="74" spans="1:6" ht="29" x14ac:dyDescent="0.35">
      <c r="A74" s="17" t="s">
        <v>19</v>
      </c>
      <c r="B74" s="17" t="s">
        <v>53</v>
      </c>
      <c r="C74" s="15">
        <v>2269.4300000000003</v>
      </c>
      <c r="D74" s="15">
        <v>38.61</v>
      </c>
      <c r="E74" s="15">
        <v>0</v>
      </c>
      <c r="F74" s="15">
        <v>2230.8200000000002</v>
      </c>
    </row>
    <row r="75" spans="1:6" x14ac:dyDescent="0.35">
      <c r="A75" s="17" t="s">
        <v>19</v>
      </c>
      <c r="B75" s="17" t="s">
        <v>879</v>
      </c>
      <c r="C75" s="15">
        <v>9633.6</v>
      </c>
      <c r="D75" s="15">
        <v>0</v>
      </c>
      <c r="E75" s="15">
        <v>0</v>
      </c>
      <c r="F75" s="15">
        <v>9633.6</v>
      </c>
    </row>
    <row r="76" spans="1:6" x14ac:dyDescent="0.35">
      <c r="A76" s="17" t="s">
        <v>19</v>
      </c>
      <c r="B76" s="17" t="s">
        <v>54</v>
      </c>
      <c r="C76" s="15">
        <v>30301.5173</v>
      </c>
      <c r="D76" s="15">
        <v>3581.9250000000002</v>
      </c>
      <c r="E76" s="15">
        <v>26719.5923</v>
      </c>
      <c r="F76" s="15">
        <v>0</v>
      </c>
    </row>
    <row r="77" spans="1:6" x14ac:dyDescent="0.35">
      <c r="A77" s="17" t="s">
        <v>19</v>
      </c>
      <c r="B77" s="17" t="s">
        <v>55</v>
      </c>
      <c r="C77" s="15">
        <v>15232.930400000001</v>
      </c>
      <c r="D77" s="15">
        <v>6884.16</v>
      </c>
      <c r="E77" s="15">
        <v>3368.7703999999999</v>
      </c>
      <c r="F77" s="15">
        <v>4980</v>
      </c>
    </row>
    <row r="78" spans="1:6" ht="29" x14ac:dyDescent="0.35">
      <c r="A78" s="17" t="s">
        <v>19</v>
      </c>
      <c r="B78" s="17" t="s">
        <v>756</v>
      </c>
      <c r="C78" s="15">
        <v>10229.656000000001</v>
      </c>
      <c r="D78" s="15">
        <v>361.98600000000005</v>
      </c>
      <c r="E78" s="15">
        <v>9867.67</v>
      </c>
      <c r="F78" s="15">
        <v>0</v>
      </c>
    </row>
    <row r="79" spans="1:6" ht="29" x14ac:dyDescent="0.35">
      <c r="A79" s="17" t="s">
        <v>19</v>
      </c>
      <c r="B79" s="17" t="s">
        <v>880</v>
      </c>
      <c r="C79" s="15">
        <v>15924.162000000002</v>
      </c>
      <c r="D79" s="15">
        <v>2059.1370000000002</v>
      </c>
      <c r="E79" s="15">
        <v>8605.0250000000015</v>
      </c>
      <c r="F79" s="15">
        <v>5260</v>
      </c>
    </row>
    <row r="80" spans="1:6" x14ac:dyDescent="0.35">
      <c r="A80" s="17" t="s">
        <v>19</v>
      </c>
      <c r="B80" s="17" t="s">
        <v>827</v>
      </c>
      <c r="C80" s="16"/>
      <c r="D80" s="16"/>
      <c r="E80" s="16"/>
      <c r="F80" s="16"/>
    </row>
    <row r="81" spans="1:6" x14ac:dyDescent="0.35">
      <c r="A81" s="17" t="s">
        <v>19</v>
      </c>
      <c r="B81" s="17" t="s">
        <v>56</v>
      </c>
      <c r="C81" s="15">
        <v>92386.835000000006</v>
      </c>
      <c r="D81" s="15">
        <v>40037.81</v>
      </c>
      <c r="E81" s="15">
        <v>46007.025000000001</v>
      </c>
      <c r="F81" s="15">
        <v>6342</v>
      </c>
    </row>
    <row r="82" spans="1:6" x14ac:dyDescent="0.35">
      <c r="A82" s="17" t="s">
        <v>19</v>
      </c>
      <c r="B82" s="17" t="s">
        <v>57</v>
      </c>
      <c r="C82" s="15">
        <v>32018.066000000003</v>
      </c>
      <c r="D82" s="15">
        <v>6297.3159999999998</v>
      </c>
      <c r="E82" s="15">
        <v>15760.75</v>
      </c>
      <c r="F82" s="15">
        <v>9960</v>
      </c>
    </row>
    <row r="83" spans="1:6" x14ac:dyDescent="0.35">
      <c r="A83" s="17" t="s">
        <v>19</v>
      </c>
      <c r="B83" s="17" t="s">
        <v>881</v>
      </c>
      <c r="C83" s="15">
        <v>124502.62400000001</v>
      </c>
      <c r="D83" s="15">
        <v>22666.624</v>
      </c>
      <c r="E83" s="15">
        <v>81000.12</v>
      </c>
      <c r="F83" s="15">
        <v>20835.88</v>
      </c>
    </row>
    <row r="84" spans="1:6" x14ac:dyDescent="0.35">
      <c r="A84" s="17" t="s">
        <v>19</v>
      </c>
      <c r="B84" s="17" t="s">
        <v>58</v>
      </c>
      <c r="C84" s="15">
        <v>4874.6195000000007</v>
      </c>
      <c r="D84" s="15">
        <v>4874.6195000000007</v>
      </c>
      <c r="E84" s="15">
        <v>0</v>
      </c>
      <c r="F84" s="15">
        <v>0</v>
      </c>
    </row>
    <row r="85" spans="1:6" x14ac:dyDescent="0.35">
      <c r="A85" s="17" t="s">
        <v>19</v>
      </c>
      <c r="B85" s="17" t="s">
        <v>882</v>
      </c>
      <c r="C85" s="15">
        <v>241236.44099999999</v>
      </c>
      <c r="D85" s="15">
        <v>9039.4290000000001</v>
      </c>
      <c r="E85" s="15">
        <v>176367.41200000001</v>
      </c>
      <c r="F85" s="15">
        <v>55829.599999999999</v>
      </c>
    </row>
    <row r="86" spans="1:6" x14ac:dyDescent="0.35">
      <c r="A86" s="17" t="s">
        <v>19</v>
      </c>
      <c r="B86" s="17" t="s">
        <v>59</v>
      </c>
      <c r="C86" s="15">
        <v>33871.441500000001</v>
      </c>
      <c r="D86" s="15">
        <v>12696.059000000001</v>
      </c>
      <c r="E86" s="15">
        <v>17629.462500000001</v>
      </c>
      <c r="F86" s="15">
        <v>3545.92</v>
      </c>
    </row>
    <row r="87" spans="1:6" x14ac:dyDescent="0.35">
      <c r="A87" s="17" t="s">
        <v>19</v>
      </c>
      <c r="B87" s="17" t="s">
        <v>60</v>
      </c>
      <c r="C87" s="15">
        <v>19521.323199999999</v>
      </c>
      <c r="D87" s="15">
        <v>6809.97</v>
      </c>
      <c r="E87" s="15">
        <v>11855.3532</v>
      </c>
      <c r="F87" s="15">
        <v>856</v>
      </c>
    </row>
    <row r="88" spans="1:6" x14ac:dyDescent="0.35">
      <c r="A88" s="17" t="s">
        <v>19</v>
      </c>
      <c r="B88" s="17" t="s">
        <v>61</v>
      </c>
      <c r="C88" s="15">
        <v>74807.191500000001</v>
      </c>
      <c r="D88" s="15">
        <v>47345.403999999995</v>
      </c>
      <c r="E88" s="15">
        <v>12725.387500000001</v>
      </c>
      <c r="F88" s="15">
        <v>14736.4</v>
      </c>
    </row>
    <row r="89" spans="1:6" x14ac:dyDescent="0.35">
      <c r="A89" s="17" t="s">
        <v>19</v>
      </c>
      <c r="B89" s="17" t="s">
        <v>62</v>
      </c>
      <c r="C89" s="15">
        <v>19694.7</v>
      </c>
      <c r="D89" s="15">
        <v>19694.7</v>
      </c>
      <c r="E89" s="15">
        <v>0</v>
      </c>
      <c r="F89" s="15">
        <v>0</v>
      </c>
    </row>
    <row r="90" spans="1:6" x14ac:dyDescent="0.35">
      <c r="A90" s="17" t="s">
        <v>19</v>
      </c>
      <c r="B90" s="17" t="s">
        <v>63</v>
      </c>
      <c r="C90" s="15">
        <v>113732.63500000001</v>
      </c>
      <c r="D90" s="15">
        <v>52016.7</v>
      </c>
      <c r="E90" s="15">
        <v>58561.934999999998</v>
      </c>
      <c r="F90" s="15">
        <v>3154</v>
      </c>
    </row>
    <row r="91" spans="1:6" x14ac:dyDescent="0.35">
      <c r="A91" s="17" t="s">
        <v>19</v>
      </c>
      <c r="B91" s="17" t="s">
        <v>64</v>
      </c>
      <c r="C91" s="15">
        <v>124208.88059999999</v>
      </c>
      <c r="D91" s="15">
        <v>10340.252</v>
      </c>
      <c r="E91" s="15">
        <v>113868.6286</v>
      </c>
      <c r="F91" s="15">
        <v>0</v>
      </c>
    </row>
    <row r="92" spans="1:6" x14ac:dyDescent="0.35">
      <c r="A92" s="17" t="s">
        <v>19</v>
      </c>
      <c r="B92" s="17" t="s">
        <v>828</v>
      </c>
      <c r="C92" s="16"/>
      <c r="D92" s="16"/>
      <c r="E92" s="16"/>
      <c r="F92" s="16"/>
    </row>
    <row r="93" spans="1:6" x14ac:dyDescent="0.35">
      <c r="A93" s="17" t="s">
        <v>19</v>
      </c>
      <c r="B93" s="17" t="s">
        <v>65</v>
      </c>
      <c r="C93" s="15">
        <v>129107.06599999999</v>
      </c>
      <c r="D93" s="15">
        <v>91266.53</v>
      </c>
      <c r="E93" s="15">
        <v>30499.300000000003</v>
      </c>
      <c r="F93" s="15">
        <v>7341.2360000000008</v>
      </c>
    </row>
    <row r="94" spans="1:6" x14ac:dyDescent="0.35">
      <c r="A94" s="17" t="s">
        <v>19</v>
      </c>
      <c r="B94" s="17" t="s">
        <v>66</v>
      </c>
      <c r="C94" s="15">
        <v>100784.4725</v>
      </c>
      <c r="D94" s="15">
        <v>68367.184999999998</v>
      </c>
      <c r="E94" s="15">
        <v>32417.287500000002</v>
      </c>
      <c r="F94" s="15">
        <v>0</v>
      </c>
    </row>
    <row r="95" spans="1:6" x14ac:dyDescent="0.35">
      <c r="A95" s="17" t="s">
        <v>19</v>
      </c>
      <c r="B95" s="17" t="s">
        <v>67</v>
      </c>
      <c r="C95" s="15">
        <v>11647.5</v>
      </c>
      <c r="D95" s="15">
        <v>1751.2500000000002</v>
      </c>
      <c r="E95" s="15">
        <v>9896.25</v>
      </c>
      <c r="F95" s="15">
        <v>0</v>
      </c>
    </row>
    <row r="96" spans="1:6" x14ac:dyDescent="0.35">
      <c r="A96" s="17" t="s">
        <v>68</v>
      </c>
      <c r="B96" s="17" t="s">
        <v>757</v>
      </c>
      <c r="C96" s="15">
        <v>15604</v>
      </c>
      <c r="D96" s="15">
        <v>0</v>
      </c>
      <c r="E96" s="15">
        <v>0</v>
      </c>
      <c r="F96" s="15">
        <v>15604</v>
      </c>
    </row>
    <row r="97" spans="1:6" x14ac:dyDescent="0.35">
      <c r="A97" s="17" t="s">
        <v>68</v>
      </c>
      <c r="B97" s="17" t="s">
        <v>829</v>
      </c>
      <c r="C97" s="16"/>
      <c r="D97" s="16"/>
      <c r="E97" s="16"/>
      <c r="F97" s="16"/>
    </row>
    <row r="98" spans="1:6" x14ac:dyDescent="0.35">
      <c r="A98" s="17" t="s">
        <v>68</v>
      </c>
      <c r="B98" s="17" t="s">
        <v>69</v>
      </c>
      <c r="C98" s="15">
        <v>85.6</v>
      </c>
      <c r="D98" s="15">
        <v>0</v>
      </c>
      <c r="E98" s="15">
        <v>0</v>
      </c>
      <c r="F98" s="15">
        <v>85.6</v>
      </c>
    </row>
    <row r="99" spans="1:6" x14ac:dyDescent="0.35">
      <c r="A99" s="17" t="s">
        <v>68</v>
      </c>
      <c r="B99" s="17" t="s">
        <v>758</v>
      </c>
      <c r="C99" s="15">
        <v>76598.505000000005</v>
      </c>
      <c r="D99" s="15">
        <v>41012.254999999997</v>
      </c>
      <c r="E99" s="15">
        <v>3487.25</v>
      </c>
      <c r="F99" s="15">
        <v>32099</v>
      </c>
    </row>
    <row r="100" spans="1:6" x14ac:dyDescent="0.35">
      <c r="A100" s="17" t="s">
        <v>68</v>
      </c>
      <c r="B100" s="17" t="s">
        <v>759</v>
      </c>
      <c r="C100" s="15">
        <v>78342.654999999984</v>
      </c>
      <c r="D100" s="15">
        <v>775.64499999999998</v>
      </c>
      <c r="E100" s="15">
        <v>0</v>
      </c>
      <c r="F100" s="15">
        <v>77567.00999999998</v>
      </c>
    </row>
    <row r="101" spans="1:6" x14ac:dyDescent="0.35">
      <c r="A101" s="17" t="s">
        <v>68</v>
      </c>
      <c r="B101" s="17" t="s">
        <v>70</v>
      </c>
      <c r="C101" s="15">
        <v>1396.6999999999998</v>
      </c>
      <c r="D101" s="15">
        <v>1396.6999999999998</v>
      </c>
      <c r="E101" s="15">
        <v>0</v>
      </c>
      <c r="F101" s="15">
        <v>0</v>
      </c>
    </row>
    <row r="102" spans="1:6" x14ac:dyDescent="0.35">
      <c r="A102" s="17" t="s">
        <v>68</v>
      </c>
      <c r="B102" s="17" t="s">
        <v>71</v>
      </c>
      <c r="C102" s="15">
        <v>12278.9</v>
      </c>
      <c r="D102" s="15">
        <v>9648.9</v>
      </c>
      <c r="E102" s="15">
        <v>0</v>
      </c>
      <c r="F102" s="15">
        <v>2630</v>
      </c>
    </row>
    <row r="103" spans="1:6" x14ac:dyDescent="0.35">
      <c r="A103" s="17" t="s">
        <v>68</v>
      </c>
      <c r="B103" s="17" t="s">
        <v>72</v>
      </c>
      <c r="C103" s="15">
        <v>33740.269</v>
      </c>
      <c r="D103" s="15">
        <v>23773.55</v>
      </c>
      <c r="E103" s="15">
        <v>4250.6750000000002</v>
      </c>
      <c r="F103" s="15">
        <v>5716.0439999999999</v>
      </c>
    </row>
    <row r="104" spans="1:6" x14ac:dyDescent="0.35">
      <c r="A104" s="17" t="s">
        <v>68</v>
      </c>
      <c r="B104" s="17" t="s">
        <v>760</v>
      </c>
      <c r="C104" s="15">
        <v>35261.425000000003</v>
      </c>
      <c r="D104" s="15">
        <v>17741.650000000001</v>
      </c>
      <c r="E104" s="15">
        <v>0</v>
      </c>
      <c r="F104" s="15">
        <v>17519.775000000001</v>
      </c>
    </row>
    <row r="105" spans="1:6" x14ac:dyDescent="0.35">
      <c r="A105" s="17" t="s">
        <v>68</v>
      </c>
      <c r="B105" s="17" t="s">
        <v>73</v>
      </c>
      <c r="C105" s="15">
        <v>922.90000000000009</v>
      </c>
      <c r="D105" s="15">
        <v>922.90000000000009</v>
      </c>
      <c r="E105" s="15">
        <v>0</v>
      </c>
      <c r="F105" s="15">
        <v>0</v>
      </c>
    </row>
    <row r="106" spans="1:6" x14ac:dyDescent="0.35">
      <c r="A106" s="17" t="s">
        <v>68</v>
      </c>
      <c r="B106" s="17" t="s">
        <v>883</v>
      </c>
      <c r="C106" s="15">
        <v>6478.4679999999998</v>
      </c>
      <c r="D106" s="15">
        <v>29.7</v>
      </c>
      <c r="E106" s="15">
        <v>0</v>
      </c>
      <c r="F106" s="15">
        <v>6448.768</v>
      </c>
    </row>
    <row r="107" spans="1:6" x14ac:dyDescent="0.35">
      <c r="A107" s="17" t="s">
        <v>68</v>
      </c>
      <c r="B107" s="17" t="s">
        <v>761</v>
      </c>
      <c r="C107" s="15">
        <v>3222.424</v>
      </c>
      <c r="D107" s="15">
        <v>3156.0239999999999</v>
      </c>
      <c r="E107" s="15">
        <v>0</v>
      </c>
      <c r="F107" s="15">
        <v>66.400000000000006</v>
      </c>
    </row>
    <row r="108" spans="1:6" x14ac:dyDescent="0.35">
      <c r="A108" s="17" t="s">
        <v>68</v>
      </c>
      <c r="B108" s="17" t="s">
        <v>74</v>
      </c>
      <c r="C108" s="15">
        <v>15226.574000000002</v>
      </c>
      <c r="D108" s="15">
        <v>101.57400000000001</v>
      </c>
      <c r="E108" s="15">
        <v>0</v>
      </c>
      <c r="F108" s="15">
        <v>15125.000000000002</v>
      </c>
    </row>
    <row r="109" spans="1:6" x14ac:dyDescent="0.35">
      <c r="A109" s="17" t="s">
        <v>68</v>
      </c>
      <c r="B109" s="17" t="s">
        <v>830</v>
      </c>
      <c r="C109" s="16"/>
      <c r="D109" s="16"/>
      <c r="E109" s="16"/>
      <c r="F109" s="16"/>
    </row>
    <row r="110" spans="1:6" ht="29" x14ac:dyDescent="0.35">
      <c r="A110" s="17" t="s">
        <v>68</v>
      </c>
      <c r="B110" s="17" t="s">
        <v>831</v>
      </c>
      <c r="C110" s="16"/>
      <c r="D110" s="16"/>
      <c r="E110" s="16"/>
      <c r="F110" s="16"/>
    </row>
    <row r="111" spans="1:6" ht="29" x14ac:dyDescent="0.35">
      <c r="A111" s="17" t="s">
        <v>68</v>
      </c>
      <c r="B111" s="17" t="s">
        <v>75</v>
      </c>
      <c r="C111" s="15">
        <v>30508.5</v>
      </c>
      <c r="D111" s="15">
        <v>30508.5</v>
      </c>
      <c r="E111" s="15">
        <v>0</v>
      </c>
      <c r="F111" s="15">
        <v>0</v>
      </c>
    </row>
    <row r="112" spans="1:6" x14ac:dyDescent="0.35">
      <c r="A112" s="17" t="s">
        <v>68</v>
      </c>
      <c r="B112" s="17" t="s">
        <v>884</v>
      </c>
      <c r="C112" s="15">
        <v>123338.18999999999</v>
      </c>
      <c r="D112" s="15">
        <v>81612.17</v>
      </c>
      <c r="E112" s="15">
        <v>0</v>
      </c>
      <c r="F112" s="15">
        <v>41726.019999999997</v>
      </c>
    </row>
    <row r="113" spans="1:6" ht="29" x14ac:dyDescent="0.35">
      <c r="A113" s="17" t="s">
        <v>68</v>
      </c>
      <c r="B113" s="17" t="s">
        <v>76</v>
      </c>
      <c r="C113" s="15">
        <v>6236.5000000000009</v>
      </c>
      <c r="D113" s="15">
        <v>0</v>
      </c>
      <c r="E113" s="15">
        <v>0</v>
      </c>
      <c r="F113" s="15">
        <v>6236.5000000000009</v>
      </c>
    </row>
    <row r="114" spans="1:6" ht="29" x14ac:dyDescent="0.35">
      <c r="A114" s="17" t="s">
        <v>68</v>
      </c>
      <c r="B114" s="17" t="s">
        <v>77</v>
      </c>
      <c r="C114" s="15">
        <v>201.91</v>
      </c>
      <c r="D114" s="15">
        <v>44.1</v>
      </c>
      <c r="E114" s="15">
        <v>0</v>
      </c>
      <c r="F114" s="15">
        <v>157.81</v>
      </c>
    </row>
    <row r="115" spans="1:6" x14ac:dyDescent="0.35">
      <c r="A115" s="17" t="s">
        <v>68</v>
      </c>
      <c r="B115" s="17" t="s">
        <v>762</v>
      </c>
      <c r="C115" s="15">
        <v>17432.300000000003</v>
      </c>
      <c r="D115" s="15">
        <v>1262.47</v>
      </c>
      <c r="E115" s="15">
        <v>12384.45</v>
      </c>
      <c r="F115" s="15">
        <v>3785.3799999999992</v>
      </c>
    </row>
    <row r="116" spans="1:6" x14ac:dyDescent="0.35">
      <c r="A116" s="17" t="s">
        <v>68</v>
      </c>
      <c r="B116" s="17" t="s">
        <v>832</v>
      </c>
      <c r="C116" s="16"/>
      <c r="D116" s="16"/>
      <c r="E116" s="16"/>
      <c r="F116" s="16"/>
    </row>
    <row r="117" spans="1:6" ht="29" x14ac:dyDescent="0.35">
      <c r="A117" s="17" t="s">
        <v>68</v>
      </c>
      <c r="B117" s="17" t="s">
        <v>78</v>
      </c>
      <c r="C117" s="15">
        <v>4443.085</v>
      </c>
      <c r="D117" s="15">
        <v>4301.9849999999997</v>
      </c>
      <c r="E117" s="15">
        <v>0</v>
      </c>
      <c r="F117" s="15">
        <v>141.1</v>
      </c>
    </row>
    <row r="118" spans="1:6" x14ac:dyDescent="0.35">
      <c r="A118" s="17" t="s">
        <v>68</v>
      </c>
      <c r="B118" s="17" t="s">
        <v>79</v>
      </c>
      <c r="C118" s="15">
        <v>20347.485000000004</v>
      </c>
      <c r="D118" s="15">
        <v>11894.421</v>
      </c>
      <c r="E118" s="15">
        <v>0</v>
      </c>
      <c r="F118" s="15">
        <v>8453.0640000000003</v>
      </c>
    </row>
    <row r="119" spans="1:6" x14ac:dyDescent="0.35">
      <c r="A119" s="17" t="s">
        <v>68</v>
      </c>
      <c r="B119" s="17" t="s">
        <v>80</v>
      </c>
      <c r="C119" s="15">
        <v>3888.8639999999996</v>
      </c>
      <c r="D119" s="15">
        <v>3888.8639999999996</v>
      </c>
      <c r="E119" s="15">
        <v>0</v>
      </c>
      <c r="F119" s="15">
        <v>0</v>
      </c>
    </row>
    <row r="120" spans="1:6" x14ac:dyDescent="0.35">
      <c r="A120" s="17" t="s">
        <v>68</v>
      </c>
      <c r="B120" s="17" t="s">
        <v>81</v>
      </c>
      <c r="C120" s="15">
        <v>28098.012799999997</v>
      </c>
      <c r="D120" s="15">
        <v>14504.312</v>
      </c>
      <c r="E120" s="15">
        <v>7425.1887999999999</v>
      </c>
      <c r="F120" s="15">
        <v>6168.5120000000006</v>
      </c>
    </row>
    <row r="121" spans="1:6" ht="29" x14ac:dyDescent="0.35">
      <c r="A121" s="17" t="s">
        <v>68</v>
      </c>
      <c r="B121" s="17" t="s">
        <v>885</v>
      </c>
      <c r="C121" s="15">
        <v>14210.778</v>
      </c>
      <c r="D121" s="15">
        <v>14210.778</v>
      </c>
      <c r="E121" s="15">
        <v>0</v>
      </c>
      <c r="F121" s="15">
        <v>0</v>
      </c>
    </row>
    <row r="122" spans="1:6" x14ac:dyDescent="0.35">
      <c r="A122" s="17" t="s">
        <v>68</v>
      </c>
      <c r="B122" s="17" t="s">
        <v>763</v>
      </c>
      <c r="C122" s="15">
        <v>41076</v>
      </c>
      <c r="D122" s="15">
        <v>41076</v>
      </c>
      <c r="E122" s="15">
        <v>0</v>
      </c>
      <c r="F122" s="15">
        <v>0</v>
      </c>
    </row>
    <row r="123" spans="1:6" x14ac:dyDescent="0.35">
      <c r="A123" s="17" t="s">
        <v>82</v>
      </c>
      <c r="B123" s="17" t="s">
        <v>710</v>
      </c>
      <c r="C123" s="15">
        <v>20469.281300000002</v>
      </c>
      <c r="D123" s="15">
        <v>20469.281300000002</v>
      </c>
      <c r="E123" s="15">
        <v>0</v>
      </c>
      <c r="F123" s="15">
        <v>0</v>
      </c>
    </row>
    <row r="124" spans="1:6" x14ac:dyDescent="0.35">
      <c r="A124" s="17" t="s">
        <v>82</v>
      </c>
      <c r="B124" s="17" t="s">
        <v>712</v>
      </c>
      <c r="C124" s="15">
        <v>3587.9939999999997</v>
      </c>
      <c r="D124" s="15">
        <v>3587.9939999999997</v>
      </c>
      <c r="E124" s="15">
        <v>0</v>
      </c>
      <c r="F124" s="15">
        <v>0</v>
      </c>
    </row>
    <row r="125" spans="1:6" x14ac:dyDescent="0.35">
      <c r="A125" s="17" t="s">
        <v>82</v>
      </c>
      <c r="B125" s="17" t="s">
        <v>83</v>
      </c>
      <c r="C125" s="15">
        <v>280960.74209999997</v>
      </c>
      <c r="D125" s="15">
        <v>119380.51259999999</v>
      </c>
      <c r="E125" s="15">
        <v>146805.0675</v>
      </c>
      <c r="F125" s="15">
        <v>14775.162</v>
      </c>
    </row>
    <row r="126" spans="1:6" x14ac:dyDescent="0.35">
      <c r="A126" s="17" t="s">
        <v>82</v>
      </c>
      <c r="B126" s="17" t="s">
        <v>717</v>
      </c>
      <c r="C126" s="15">
        <v>56444.783099999993</v>
      </c>
      <c r="D126" s="15">
        <v>56444.783099999993</v>
      </c>
      <c r="E126" s="15">
        <v>0</v>
      </c>
      <c r="F126" s="15">
        <v>0</v>
      </c>
    </row>
    <row r="127" spans="1:6" x14ac:dyDescent="0.35">
      <c r="A127" s="17" t="s">
        <v>82</v>
      </c>
      <c r="B127" s="17" t="s">
        <v>84</v>
      </c>
      <c r="C127" s="15">
        <v>2483.0630000000001</v>
      </c>
      <c r="D127" s="15">
        <v>2093.7930000000001</v>
      </c>
      <c r="E127" s="15">
        <v>0</v>
      </c>
      <c r="F127" s="15">
        <v>389.27000000000004</v>
      </c>
    </row>
    <row r="128" spans="1:6" x14ac:dyDescent="0.35">
      <c r="A128" s="17" t="s">
        <v>82</v>
      </c>
      <c r="B128" s="17" t="s">
        <v>764</v>
      </c>
      <c r="C128" s="15">
        <v>105778.372</v>
      </c>
      <c r="D128" s="15">
        <v>72264.697</v>
      </c>
      <c r="E128" s="15">
        <v>26201.5</v>
      </c>
      <c r="F128" s="15">
        <v>7312.1750000000002</v>
      </c>
    </row>
    <row r="129" spans="1:6" x14ac:dyDescent="0.35">
      <c r="A129" s="17" t="s">
        <v>82</v>
      </c>
      <c r="B129" s="17" t="s">
        <v>85</v>
      </c>
      <c r="C129" s="15">
        <v>16494.370300000002</v>
      </c>
      <c r="D129" s="15">
        <v>16494.370300000002</v>
      </c>
      <c r="E129" s="15">
        <v>0</v>
      </c>
      <c r="F129" s="15">
        <v>0</v>
      </c>
    </row>
    <row r="130" spans="1:6" x14ac:dyDescent="0.35">
      <c r="A130" s="17" t="s">
        <v>82</v>
      </c>
      <c r="B130" s="17" t="s">
        <v>721</v>
      </c>
      <c r="C130" s="15">
        <v>47205.977099999996</v>
      </c>
      <c r="D130" s="15">
        <v>47205.977099999996</v>
      </c>
      <c r="E130" s="15">
        <v>0</v>
      </c>
      <c r="F130" s="15">
        <v>0</v>
      </c>
    </row>
    <row r="131" spans="1:6" x14ac:dyDescent="0.35">
      <c r="A131" s="17" t="s">
        <v>82</v>
      </c>
      <c r="B131" s="17" t="s">
        <v>727</v>
      </c>
      <c r="C131" s="15">
        <v>14895.798499999999</v>
      </c>
      <c r="D131" s="15">
        <v>14895.798499999999</v>
      </c>
      <c r="E131" s="15">
        <v>0</v>
      </c>
      <c r="F131" s="15">
        <v>0</v>
      </c>
    </row>
    <row r="132" spans="1:6" ht="29" x14ac:dyDescent="0.35">
      <c r="A132" s="17" t="s">
        <v>82</v>
      </c>
      <c r="B132" s="17" t="s">
        <v>732</v>
      </c>
      <c r="C132" s="15">
        <v>140162.08900000001</v>
      </c>
      <c r="D132" s="15">
        <v>115713.048</v>
      </c>
      <c r="E132" s="15">
        <v>13430.625</v>
      </c>
      <c r="F132" s="15">
        <v>11018.416000000001</v>
      </c>
    </row>
    <row r="133" spans="1:6" x14ac:dyDescent="0.35">
      <c r="A133" s="17" t="s">
        <v>82</v>
      </c>
      <c r="B133" s="17" t="s">
        <v>86</v>
      </c>
      <c r="C133" s="15">
        <v>64464.091799999995</v>
      </c>
      <c r="D133" s="15">
        <v>58909.466800000002</v>
      </c>
      <c r="E133" s="15">
        <v>3628.625</v>
      </c>
      <c r="F133" s="15">
        <v>1926</v>
      </c>
    </row>
    <row r="134" spans="1:6" x14ac:dyDescent="0.35">
      <c r="A134" s="17" t="s">
        <v>82</v>
      </c>
      <c r="B134" s="17" t="s">
        <v>736</v>
      </c>
      <c r="C134" s="15">
        <v>42775.040199999996</v>
      </c>
      <c r="D134" s="15">
        <v>36124.340200000006</v>
      </c>
      <c r="E134" s="15">
        <v>0</v>
      </c>
      <c r="F134" s="15">
        <v>6650.7</v>
      </c>
    </row>
    <row r="135" spans="1:6" x14ac:dyDescent="0.35">
      <c r="A135" s="17" t="s">
        <v>82</v>
      </c>
      <c r="B135" s="17" t="s">
        <v>87</v>
      </c>
      <c r="C135" s="15">
        <v>168094.21799999999</v>
      </c>
      <c r="D135" s="15">
        <v>110853.51800000001</v>
      </c>
      <c r="E135" s="15">
        <v>34000.699999999997</v>
      </c>
      <c r="F135" s="15">
        <v>23240</v>
      </c>
    </row>
    <row r="136" spans="1:6" x14ac:dyDescent="0.35">
      <c r="A136" s="17" t="s">
        <v>82</v>
      </c>
      <c r="B136" s="17" t="s">
        <v>88</v>
      </c>
      <c r="C136" s="15">
        <v>9139.7394999999997</v>
      </c>
      <c r="D136" s="15">
        <v>9139.7394999999997</v>
      </c>
      <c r="E136" s="15">
        <v>0</v>
      </c>
      <c r="F136" s="15">
        <v>0</v>
      </c>
    </row>
    <row r="137" spans="1:6" x14ac:dyDescent="0.35">
      <c r="A137" s="17" t="s">
        <v>82</v>
      </c>
      <c r="B137" s="17" t="s">
        <v>89</v>
      </c>
      <c r="C137" s="15">
        <v>231608.14740000002</v>
      </c>
      <c r="D137" s="15">
        <v>207958.14740000002</v>
      </c>
      <c r="E137" s="15">
        <v>23650</v>
      </c>
      <c r="F137" s="15">
        <v>0</v>
      </c>
    </row>
    <row r="138" spans="1:6" x14ac:dyDescent="0.35">
      <c r="A138" s="17" t="s">
        <v>82</v>
      </c>
      <c r="B138" s="17" t="s">
        <v>90</v>
      </c>
      <c r="C138" s="15">
        <v>128670.4892</v>
      </c>
      <c r="D138" s="15">
        <v>128667.04919999999</v>
      </c>
      <c r="E138" s="15">
        <v>0</v>
      </c>
      <c r="F138" s="15">
        <v>3.44</v>
      </c>
    </row>
    <row r="139" spans="1:6" x14ac:dyDescent="0.35">
      <c r="A139" s="17" t="s">
        <v>82</v>
      </c>
      <c r="B139" s="17" t="s">
        <v>91</v>
      </c>
      <c r="C139" s="15">
        <v>35546.180500000009</v>
      </c>
      <c r="D139" s="15">
        <v>35546.180500000009</v>
      </c>
      <c r="E139" s="15">
        <v>0</v>
      </c>
      <c r="F139" s="15">
        <v>0</v>
      </c>
    </row>
    <row r="140" spans="1:6" x14ac:dyDescent="0.35">
      <c r="A140" s="17" t="s">
        <v>82</v>
      </c>
      <c r="B140" s="17" t="s">
        <v>92</v>
      </c>
      <c r="C140" s="15">
        <v>43290.904500000004</v>
      </c>
      <c r="D140" s="15">
        <v>43265.224500000004</v>
      </c>
      <c r="E140" s="15">
        <v>0</v>
      </c>
      <c r="F140" s="15">
        <v>25.68</v>
      </c>
    </row>
    <row r="141" spans="1:6" x14ac:dyDescent="0.35">
      <c r="A141" s="17" t="s">
        <v>82</v>
      </c>
      <c r="B141" s="17" t="s">
        <v>748</v>
      </c>
      <c r="C141" s="15">
        <v>12261.745499999999</v>
      </c>
      <c r="D141" s="15">
        <v>12261.745499999999</v>
      </c>
      <c r="E141" s="15">
        <v>0</v>
      </c>
      <c r="F141" s="15">
        <v>0</v>
      </c>
    </row>
    <row r="142" spans="1:6" x14ac:dyDescent="0.35">
      <c r="A142" s="17" t="s">
        <v>93</v>
      </c>
      <c r="B142" s="17" t="s">
        <v>94</v>
      </c>
      <c r="C142" s="15">
        <v>99276.123500000016</v>
      </c>
      <c r="D142" s="15">
        <v>94176.123500000016</v>
      </c>
      <c r="E142" s="15">
        <v>5100</v>
      </c>
      <c r="F142" s="15">
        <v>0</v>
      </c>
    </row>
    <row r="143" spans="1:6" x14ac:dyDescent="0.35">
      <c r="A143" s="17" t="s">
        <v>93</v>
      </c>
      <c r="B143" s="17" t="s">
        <v>745</v>
      </c>
      <c r="C143" s="15">
        <v>71852.784000000014</v>
      </c>
      <c r="D143" s="15">
        <v>71852.784000000014</v>
      </c>
      <c r="E143" s="15">
        <v>0</v>
      </c>
      <c r="F143" s="15">
        <v>0</v>
      </c>
    </row>
    <row r="144" spans="1:6" x14ac:dyDescent="0.35">
      <c r="A144" s="17" t="s">
        <v>93</v>
      </c>
      <c r="B144" s="17" t="s">
        <v>95</v>
      </c>
      <c r="C144" s="15">
        <v>23753.737499999999</v>
      </c>
      <c r="D144" s="15">
        <v>23753.737499999999</v>
      </c>
      <c r="E144" s="15">
        <v>0</v>
      </c>
      <c r="F144" s="15">
        <v>0</v>
      </c>
    </row>
    <row r="145" spans="1:6" x14ac:dyDescent="0.35">
      <c r="A145" s="17" t="s">
        <v>96</v>
      </c>
      <c r="B145" s="17" t="s">
        <v>97</v>
      </c>
      <c r="C145" s="15">
        <v>43466.362999999998</v>
      </c>
      <c r="D145" s="15">
        <v>3626.3629999999998</v>
      </c>
      <c r="E145" s="15">
        <v>0</v>
      </c>
      <c r="F145" s="15">
        <v>39840</v>
      </c>
    </row>
    <row r="146" spans="1:6" x14ac:dyDescent="0.35">
      <c r="A146" s="17" t="s">
        <v>96</v>
      </c>
      <c r="B146" s="17" t="s">
        <v>98</v>
      </c>
      <c r="C146" s="15">
        <v>54211.171999999999</v>
      </c>
      <c r="D146" s="15">
        <v>27747.452000000001</v>
      </c>
      <c r="E146" s="15">
        <v>26463.72</v>
      </c>
      <c r="F146" s="15">
        <v>0</v>
      </c>
    </row>
    <row r="147" spans="1:6" x14ac:dyDescent="0.35">
      <c r="A147" s="17" t="s">
        <v>96</v>
      </c>
      <c r="B147" s="17" t="s">
        <v>99</v>
      </c>
      <c r="C147" s="15">
        <v>6327.317</v>
      </c>
      <c r="D147" s="15">
        <v>6182.3330000000005</v>
      </c>
      <c r="E147" s="15">
        <v>0</v>
      </c>
      <c r="F147" s="15">
        <v>144.98400000000001</v>
      </c>
    </row>
    <row r="148" spans="1:6" x14ac:dyDescent="0.35">
      <c r="A148" s="17" t="s">
        <v>96</v>
      </c>
      <c r="B148" s="17" t="s">
        <v>100</v>
      </c>
      <c r="C148" s="15">
        <v>1706.1</v>
      </c>
      <c r="D148" s="15">
        <v>1397.94</v>
      </c>
      <c r="E148" s="15">
        <v>0</v>
      </c>
      <c r="F148" s="15">
        <v>308.15999999999997</v>
      </c>
    </row>
    <row r="149" spans="1:6" x14ac:dyDescent="0.35">
      <c r="A149" s="17" t="s">
        <v>96</v>
      </c>
      <c r="B149" s="17" t="s">
        <v>101</v>
      </c>
      <c r="C149" s="15">
        <v>31594.010999999999</v>
      </c>
      <c r="D149" s="15">
        <v>12680.550999999999</v>
      </c>
      <c r="E149" s="15">
        <v>18913.46</v>
      </c>
      <c r="F149" s="15">
        <v>0</v>
      </c>
    </row>
    <row r="150" spans="1:6" x14ac:dyDescent="0.35">
      <c r="A150" s="17" t="s">
        <v>96</v>
      </c>
      <c r="B150" s="17" t="s">
        <v>102</v>
      </c>
      <c r="C150" s="15">
        <v>102869.989</v>
      </c>
      <c r="D150" s="15">
        <v>25191.110999999997</v>
      </c>
      <c r="E150" s="15">
        <v>70740.997999999992</v>
      </c>
      <c r="F150" s="15">
        <v>6937.8799999999992</v>
      </c>
    </row>
    <row r="151" spans="1:6" x14ac:dyDescent="0.35">
      <c r="A151" s="17" t="s">
        <v>96</v>
      </c>
      <c r="B151" s="17" t="s">
        <v>833</v>
      </c>
      <c r="C151" s="16"/>
      <c r="D151" s="16"/>
      <c r="E151" s="16"/>
      <c r="F151" s="16"/>
    </row>
    <row r="152" spans="1:6" x14ac:dyDescent="0.35">
      <c r="A152" s="17" t="s">
        <v>96</v>
      </c>
      <c r="B152" s="17" t="s">
        <v>103</v>
      </c>
      <c r="C152" s="15">
        <v>227.5</v>
      </c>
      <c r="D152" s="15">
        <v>227.5</v>
      </c>
      <c r="E152" s="15">
        <v>0</v>
      </c>
      <c r="F152" s="15">
        <v>0</v>
      </c>
    </row>
    <row r="153" spans="1:6" ht="29" x14ac:dyDescent="0.35">
      <c r="A153" s="17" t="s">
        <v>96</v>
      </c>
      <c r="B153" s="17" t="s">
        <v>765</v>
      </c>
      <c r="C153" s="15">
        <v>130167.15809999999</v>
      </c>
      <c r="D153" s="15">
        <v>10500</v>
      </c>
      <c r="E153" s="15">
        <v>95378.458099999989</v>
      </c>
      <c r="F153" s="15">
        <v>24288.700000000004</v>
      </c>
    </row>
    <row r="154" spans="1:6" x14ac:dyDescent="0.35">
      <c r="A154" s="17" t="s">
        <v>96</v>
      </c>
      <c r="B154" s="17" t="s">
        <v>766</v>
      </c>
      <c r="C154" s="15">
        <v>2233.7039999999997</v>
      </c>
      <c r="D154" s="15">
        <v>2233.7039999999997</v>
      </c>
      <c r="E154" s="15">
        <v>0</v>
      </c>
      <c r="F154" s="15">
        <v>0</v>
      </c>
    </row>
    <row r="155" spans="1:6" x14ac:dyDescent="0.35">
      <c r="A155" s="17" t="s">
        <v>96</v>
      </c>
      <c r="B155" s="17" t="s">
        <v>104</v>
      </c>
      <c r="C155" s="15">
        <v>16115.452499999999</v>
      </c>
      <c r="D155" s="15">
        <v>165.39000000000001</v>
      </c>
      <c r="E155" s="15">
        <v>10202.5625</v>
      </c>
      <c r="F155" s="15">
        <v>5747.5</v>
      </c>
    </row>
    <row r="156" spans="1:6" ht="29" x14ac:dyDescent="0.35">
      <c r="A156" s="17" t="s">
        <v>96</v>
      </c>
      <c r="B156" s="17" t="s">
        <v>105</v>
      </c>
      <c r="C156" s="15">
        <v>227.5</v>
      </c>
      <c r="D156" s="15">
        <v>227.5</v>
      </c>
      <c r="E156" s="15">
        <v>0</v>
      </c>
      <c r="F156" s="15">
        <v>0</v>
      </c>
    </row>
    <row r="157" spans="1:6" x14ac:dyDescent="0.35">
      <c r="A157" s="17" t="s">
        <v>96</v>
      </c>
      <c r="B157" s="17" t="s">
        <v>106</v>
      </c>
      <c r="C157" s="15">
        <v>7657.6</v>
      </c>
      <c r="D157" s="15">
        <v>7657.6</v>
      </c>
      <c r="E157" s="15">
        <v>0</v>
      </c>
      <c r="F157" s="15">
        <v>0</v>
      </c>
    </row>
    <row r="158" spans="1:6" x14ac:dyDescent="0.35">
      <c r="A158" s="17" t="s">
        <v>96</v>
      </c>
      <c r="B158" s="17" t="s">
        <v>107</v>
      </c>
      <c r="C158" s="15">
        <v>43826.409999999996</v>
      </c>
      <c r="D158" s="15">
        <v>8388.41</v>
      </c>
      <c r="E158" s="15">
        <v>35438</v>
      </c>
      <c r="F158" s="15">
        <v>0</v>
      </c>
    </row>
    <row r="159" spans="1:6" x14ac:dyDescent="0.35">
      <c r="A159" s="17" t="s">
        <v>96</v>
      </c>
      <c r="B159" s="17" t="s">
        <v>108</v>
      </c>
      <c r="C159" s="15">
        <v>59422.710000000006</v>
      </c>
      <c r="D159" s="15">
        <v>4996.01</v>
      </c>
      <c r="E159" s="15">
        <v>11097.980000000001</v>
      </c>
      <c r="F159" s="15">
        <v>43328.72</v>
      </c>
    </row>
    <row r="160" spans="1:6" x14ac:dyDescent="0.35">
      <c r="A160" s="17" t="s">
        <v>96</v>
      </c>
      <c r="B160" s="17" t="s">
        <v>109</v>
      </c>
      <c r="C160" s="15">
        <v>77949.247000000003</v>
      </c>
      <c r="D160" s="15">
        <v>77949.247000000003</v>
      </c>
      <c r="E160" s="15">
        <v>0</v>
      </c>
      <c r="F160" s="15">
        <v>0</v>
      </c>
    </row>
    <row r="161" spans="1:6" x14ac:dyDescent="0.35">
      <c r="A161" s="17" t="s">
        <v>96</v>
      </c>
      <c r="B161" s="17" t="s">
        <v>110</v>
      </c>
      <c r="C161" s="15">
        <v>80919.909</v>
      </c>
      <c r="D161" s="15">
        <v>2922.5</v>
      </c>
      <c r="E161" s="15">
        <v>22780.224999999999</v>
      </c>
      <c r="F161" s="15">
        <v>55217.184000000001</v>
      </c>
    </row>
    <row r="162" spans="1:6" x14ac:dyDescent="0.35">
      <c r="A162" s="17" t="s">
        <v>96</v>
      </c>
      <c r="B162" s="17" t="s">
        <v>767</v>
      </c>
      <c r="C162" s="15">
        <v>125635.56500000002</v>
      </c>
      <c r="D162" s="15">
        <v>17599.339</v>
      </c>
      <c r="E162" s="15">
        <v>71516.225999999995</v>
      </c>
      <c r="F162" s="15">
        <v>36520</v>
      </c>
    </row>
    <row r="163" spans="1:6" x14ac:dyDescent="0.35">
      <c r="A163" s="17" t="s">
        <v>96</v>
      </c>
      <c r="B163" s="17" t="s">
        <v>768</v>
      </c>
      <c r="C163" s="15">
        <v>21284.490600000001</v>
      </c>
      <c r="D163" s="15">
        <v>1543.6489999999999</v>
      </c>
      <c r="E163" s="15">
        <v>19740.8416</v>
      </c>
      <c r="F163" s="15">
        <v>0</v>
      </c>
    </row>
    <row r="164" spans="1:6" x14ac:dyDescent="0.35">
      <c r="A164" s="17" t="s">
        <v>96</v>
      </c>
      <c r="B164" s="17" t="s">
        <v>111</v>
      </c>
      <c r="C164" s="15">
        <v>47749.504999999997</v>
      </c>
      <c r="D164" s="15">
        <v>9237.5049999999992</v>
      </c>
      <c r="E164" s="15">
        <v>0</v>
      </c>
      <c r="F164" s="15">
        <v>38512</v>
      </c>
    </row>
    <row r="165" spans="1:6" ht="29" x14ac:dyDescent="0.35">
      <c r="A165" s="17" t="s">
        <v>96</v>
      </c>
      <c r="B165" s="17" t="s">
        <v>112</v>
      </c>
      <c r="C165" s="15">
        <v>537.81600000000003</v>
      </c>
      <c r="D165" s="15">
        <v>537.81600000000003</v>
      </c>
      <c r="E165" s="15">
        <v>0</v>
      </c>
      <c r="F165" s="15">
        <v>0</v>
      </c>
    </row>
    <row r="166" spans="1:6" x14ac:dyDescent="0.35">
      <c r="A166" s="17" t="s">
        <v>96</v>
      </c>
      <c r="B166" s="17" t="s">
        <v>113</v>
      </c>
      <c r="C166" s="15">
        <v>120639.9155</v>
      </c>
      <c r="D166" s="15">
        <v>1758.1439999999998</v>
      </c>
      <c r="E166" s="15">
        <v>89815.537500000006</v>
      </c>
      <c r="F166" s="15">
        <v>29066.234</v>
      </c>
    </row>
    <row r="167" spans="1:6" x14ac:dyDescent="0.35">
      <c r="A167" s="17" t="s">
        <v>96</v>
      </c>
      <c r="B167" s="17" t="s">
        <v>114</v>
      </c>
      <c r="C167" s="15">
        <v>220282.98400000008</v>
      </c>
      <c r="D167" s="15">
        <v>38586.675000000003</v>
      </c>
      <c r="E167" s="15">
        <v>131329.37900000002</v>
      </c>
      <c r="F167" s="15">
        <v>50366.93</v>
      </c>
    </row>
    <row r="168" spans="1:6" x14ac:dyDescent="0.35">
      <c r="A168" s="17" t="s">
        <v>96</v>
      </c>
      <c r="B168" s="17" t="s">
        <v>769</v>
      </c>
      <c r="C168" s="15">
        <v>37313.008800000003</v>
      </c>
      <c r="D168" s="15">
        <v>21842.484999999997</v>
      </c>
      <c r="E168" s="15">
        <v>15321.1518</v>
      </c>
      <c r="F168" s="15">
        <v>149.37199999999999</v>
      </c>
    </row>
    <row r="169" spans="1:6" x14ac:dyDescent="0.35">
      <c r="A169" s="17" t="s">
        <v>96</v>
      </c>
      <c r="B169" s="17" t="s">
        <v>886</v>
      </c>
      <c r="C169" s="15">
        <v>13709.939</v>
      </c>
      <c r="D169" s="15">
        <v>4284.9390000000003</v>
      </c>
      <c r="E169" s="15">
        <v>9425</v>
      </c>
      <c r="F169" s="15">
        <v>0</v>
      </c>
    </row>
    <row r="170" spans="1:6" ht="29" x14ac:dyDescent="0.35">
      <c r="A170" s="17" t="s">
        <v>96</v>
      </c>
      <c r="B170" s="17" t="s">
        <v>887</v>
      </c>
      <c r="C170" s="15">
        <v>52500.512000000002</v>
      </c>
      <c r="D170" s="15">
        <v>26638.311999999998</v>
      </c>
      <c r="E170" s="15">
        <v>25862.2</v>
      </c>
      <c r="F170" s="15">
        <v>0</v>
      </c>
    </row>
    <row r="171" spans="1:6" x14ac:dyDescent="0.35">
      <c r="A171" s="17" t="s">
        <v>96</v>
      </c>
      <c r="B171" s="17" t="s">
        <v>115</v>
      </c>
      <c r="C171" s="15">
        <v>34873.872000000003</v>
      </c>
      <c r="D171" s="15">
        <v>2814.7000000000003</v>
      </c>
      <c r="E171" s="15">
        <v>31810.172000000002</v>
      </c>
      <c r="F171" s="15">
        <v>249</v>
      </c>
    </row>
    <row r="172" spans="1:6" ht="29" x14ac:dyDescent="0.35">
      <c r="A172" s="17" t="s">
        <v>96</v>
      </c>
      <c r="B172" s="17" t="s">
        <v>116</v>
      </c>
      <c r="C172" s="15">
        <v>18014.387500000001</v>
      </c>
      <c r="D172" s="15">
        <v>3801.1</v>
      </c>
      <c r="E172" s="15">
        <v>14170.487499999999</v>
      </c>
      <c r="F172" s="15">
        <v>42.8</v>
      </c>
    </row>
    <row r="173" spans="1:6" ht="29" x14ac:dyDescent="0.35">
      <c r="A173" s="17" t="s">
        <v>96</v>
      </c>
      <c r="B173" s="17" t="s">
        <v>117</v>
      </c>
      <c r="C173" s="15">
        <v>10953.125</v>
      </c>
      <c r="D173" s="15">
        <v>0</v>
      </c>
      <c r="E173" s="15">
        <v>10603.125</v>
      </c>
      <c r="F173" s="15">
        <v>350.00000000000006</v>
      </c>
    </row>
    <row r="174" spans="1:6" ht="29" x14ac:dyDescent="0.35">
      <c r="A174" s="17" t="s">
        <v>96</v>
      </c>
      <c r="B174" s="17" t="s">
        <v>118</v>
      </c>
      <c r="C174" s="15">
        <v>2048.4569999999999</v>
      </c>
      <c r="D174" s="15">
        <v>2048.4569999999999</v>
      </c>
      <c r="E174" s="15">
        <v>0</v>
      </c>
      <c r="F174" s="15">
        <v>0</v>
      </c>
    </row>
    <row r="175" spans="1:6" x14ac:dyDescent="0.35">
      <c r="A175" s="17" t="s">
        <v>96</v>
      </c>
      <c r="B175" s="17" t="s">
        <v>119</v>
      </c>
      <c r="C175" s="15">
        <v>1855.5339999999999</v>
      </c>
      <c r="D175" s="15">
        <v>1855.5339999999999</v>
      </c>
      <c r="E175" s="15">
        <v>0</v>
      </c>
      <c r="F175" s="15">
        <v>0</v>
      </c>
    </row>
    <row r="176" spans="1:6" x14ac:dyDescent="0.35">
      <c r="A176" s="17" t="s">
        <v>96</v>
      </c>
      <c r="B176" s="17" t="s">
        <v>120</v>
      </c>
      <c r="C176" s="15">
        <v>95620.561100000006</v>
      </c>
      <c r="D176" s="15">
        <v>13977.103999999999</v>
      </c>
      <c r="E176" s="15">
        <v>81643.4571</v>
      </c>
      <c r="F176" s="15">
        <v>0</v>
      </c>
    </row>
    <row r="177" spans="1:6" x14ac:dyDescent="0.35">
      <c r="A177" s="17" t="s">
        <v>96</v>
      </c>
      <c r="B177" s="17" t="s">
        <v>770</v>
      </c>
      <c r="C177" s="15">
        <v>2825.29</v>
      </c>
      <c r="D177" s="15">
        <v>2825.29</v>
      </c>
      <c r="E177" s="15">
        <v>0</v>
      </c>
      <c r="F177" s="15">
        <v>0</v>
      </c>
    </row>
    <row r="178" spans="1:6" x14ac:dyDescent="0.35">
      <c r="A178" s="17" t="s">
        <v>121</v>
      </c>
      <c r="B178" s="17" t="s">
        <v>122</v>
      </c>
      <c r="C178" s="15">
        <v>46225.921699999999</v>
      </c>
      <c r="D178" s="15">
        <v>10829.569</v>
      </c>
      <c r="E178" s="15">
        <v>34989.752699999997</v>
      </c>
      <c r="F178" s="15">
        <v>406.6</v>
      </c>
    </row>
    <row r="179" spans="1:6" x14ac:dyDescent="0.35">
      <c r="A179" s="17" t="s">
        <v>121</v>
      </c>
      <c r="B179" s="17" t="s">
        <v>888</v>
      </c>
      <c r="C179" s="15">
        <v>176963.99230000001</v>
      </c>
      <c r="D179" s="15">
        <v>69165.265999999989</v>
      </c>
      <c r="E179" s="15">
        <v>62907.726300000009</v>
      </c>
      <c r="F179" s="15">
        <v>44891</v>
      </c>
    </row>
    <row r="180" spans="1:6" x14ac:dyDescent="0.35">
      <c r="A180" s="17" t="s">
        <v>121</v>
      </c>
      <c r="B180" s="17" t="s">
        <v>889</v>
      </c>
      <c r="C180" s="15">
        <v>214428.69860000003</v>
      </c>
      <c r="D180" s="15">
        <v>67502.154999999999</v>
      </c>
      <c r="E180" s="15">
        <v>146379.79860000001</v>
      </c>
      <c r="F180" s="15">
        <v>546.74500000000012</v>
      </c>
    </row>
    <row r="181" spans="1:6" x14ac:dyDescent="0.35">
      <c r="A181" s="17" t="s">
        <v>121</v>
      </c>
      <c r="B181" s="17" t="s">
        <v>123</v>
      </c>
      <c r="C181" s="15">
        <v>110327.5287</v>
      </c>
      <c r="D181" s="15">
        <v>32548.832000000002</v>
      </c>
      <c r="E181" s="15">
        <v>57858.696699999993</v>
      </c>
      <c r="F181" s="15">
        <v>19920</v>
      </c>
    </row>
    <row r="182" spans="1:6" x14ac:dyDescent="0.35">
      <c r="A182" s="17" t="s">
        <v>121</v>
      </c>
      <c r="B182" s="17" t="s">
        <v>890</v>
      </c>
      <c r="C182" s="15">
        <v>13028.75</v>
      </c>
      <c r="D182" s="15">
        <v>5121.3500000000004</v>
      </c>
      <c r="E182" s="15">
        <v>5655</v>
      </c>
      <c r="F182" s="15">
        <v>2252.4</v>
      </c>
    </row>
    <row r="183" spans="1:6" x14ac:dyDescent="0.35">
      <c r="A183" s="17" t="s">
        <v>121</v>
      </c>
      <c r="B183" s="17" t="s">
        <v>124</v>
      </c>
      <c r="C183" s="15">
        <v>391370.7460000001</v>
      </c>
      <c r="D183" s="15">
        <v>149633.60900000003</v>
      </c>
      <c r="E183" s="15">
        <v>232773.13700000002</v>
      </c>
      <c r="F183" s="15">
        <v>8964</v>
      </c>
    </row>
    <row r="184" spans="1:6" x14ac:dyDescent="0.35">
      <c r="A184" s="17" t="s">
        <v>121</v>
      </c>
      <c r="B184" s="17" t="s">
        <v>125</v>
      </c>
      <c r="C184" s="15">
        <v>14979.644</v>
      </c>
      <c r="D184" s="15">
        <v>3853.9319999999998</v>
      </c>
      <c r="E184" s="15">
        <v>7805.7119999999995</v>
      </c>
      <c r="F184" s="15">
        <v>3320</v>
      </c>
    </row>
    <row r="185" spans="1:6" x14ac:dyDescent="0.35">
      <c r="A185" s="17" t="s">
        <v>121</v>
      </c>
      <c r="B185" s="17" t="s">
        <v>126</v>
      </c>
      <c r="C185" s="15">
        <v>55902.848699999995</v>
      </c>
      <c r="D185" s="15">
        <v>27034.677</v>
      </c>
      <c r="E185" s="15">
        <v>27877.183699999998</v>
      </c>
      <c r="F185" s="15">
        <v>990.98800000000006</v>
      </c>
    </row>
    <row r="186" spans="1:6" x14ac:dyDescent="0.35">
      <c r="A186" s="17" t="s">
        <v>121</v>
      </c>
      <c r="B186" s="17" t="s">
        <v>771</v>
      </c>
      <c r="C186" s="15">
        <v>5995.5940000000001</v>
      </c>
      <c r="D186" s="15">
        <v>1654.194</v>
      </c>
      <c r="E186" s="15">
        <v>4341.3999999999996</v>
      </c>
      <c r="F186" s="15">
        <v>0</v>
      </c>
    </row>
    <row r="187" spans="1:6" x14ac:dyDescent="0.35">
      <c r="A187" s="17" t="s">
        <v>121</v>
      </c>
      <c r="B187" s="17" t="s">
        <v>127</v>
      </c>
      <c r="C187" s="15">
        <v>37830.305499999995</v>
      </c>
      <c r="D187" s="15">
        <v>15066.567999999999</v>
      </c>
      <c r="E187" s="15">
        <v>21729.337500000001</v>
      </c>
      <c r="F187" s="15">
        <v>1034.4000000000001</v>
      </c>
    </row>
    <row r="188" spans="1:6" x14ac:dyDescent="0.35">
      <c r="A188" s="17" t="s">
        <v>121</v>
      </c>
      <c r="B188" s="17" t="s">
        <v>129</v>
      </c>
      <c r="C188" s="15">
        <v>208137.70160000003</v>
      </c>
      <c r="D188" s="15">
        <v>99035.144</v>
      </c>
      <c r="E188" s="15">
        <v>98472.301600000006</v>
      </c>
      <c r="F188" s="15">
        <v>10630.256000000001</v>
      </c>
    </row>
    <row r="189" spans="1:6" x14ac:dyDescent="0.35">
      <c r="A189" s="17" t="s">
        <v>121</v>
      </c>
      <c r="B189" s="17" t="s">
        <v>891</v>
      </c>
      <c r="C189" s="15">
        <v>126329.1547</v>
      </c>
      <c r="D189" s="15">
        <v>53202.420000000006</v>
      </c>
      <c r="E189" s="15">
        <v>73124.334699999992</v>
      </c>
      <c r="F189" s="15">
        <v>2.4</v>
      </c>
    </row>
    <row r="190" spans="1:6" x14ac:dyDescent="0.35">
      <c r="A190" s="17" t="s">
        <v>121</v>
      </c>
      <c r="B190" s="17" t="s">
        <v>130</v>
      </c>
      <c r="C190" s="15">
        <v>159718.67799999996</v>
      </c>
      <c r="D190" s="15">
        <v>69233.004000000015</v>
      </c>
      <c r="E190" s="15">
        <v>61624.074000000001</v>
      </c>
      <c r="F190" s="15">
        <v>28861.600000000002</v>
      </c>
    </row>
    <row r="191" spans="1:6" x14ac:dyDescent="0.35">
      <c r="A191" s="17" t="s">
        <v>121</v>
      </c>
      <c r="B191" s="17" t="s">
        <v>131</v>
      </c>
      <c r="C191" s="15">
        <v>27825.823</v>
      </c>
      <c r="D191" s="15">
        <v>2378.607</v>
      </c>
      <c r="E191" s="15">
        <v>25447.216</v>
      </c>
      <c r="F191" s="15">
        <v>0</v>
      </c>
    </row>
    <row r="192" spans="1:6" x14ac:dyDescent="0.35">
      <c r="A192" s="17" t="s">
        <v>121</v>
      </c>
      <c r="B192" s="17" t="s">
        <v>132</v>
      </c>
      <c r="C192" s="15">
        <v>14132.817599999998</v>
      </c>
      <c r="D192" s="15">
        <v>2254.8000000000002</v>
      </c>
      <c r="E192" s="15">
        <v>11878.017599999999</v>
      </c>
      <c r="F192" s="15">
        <v>0</v>
      </c>
    </row>
    <row r="193" spans="1:6" ht="29" x14ac:dyDescent="0.35">
      <c r="A193" s="17" t="s">
        <v>121</v>
      </c>
      <c r="B193" s="17" t="s">
        <v>133</v>
      </c>
      <c r="C193" s="15">
        <v>251.25</v>
      </c>
      <c r="D193" s="15">
        <v>251.25</v>
      </c>
      <c r="E193" s="15">
        <v>0</v>
      </c>
      <c r="F193" s="15">
        <v>0</v>
      </c>
    </row>
    <row r="194" spans="1:6" x14ac:dyDescent="0.35">
      <c r="A194" s="17" t="s">
        <v>121</v>
      </c>
      <c r="B194" s="17" t="s">
        <v>134</v>
      </c>
      <c r="C194" s="15">
        <v>3185.1959999999999</v>
      </c>
      <c r="D194" s="15">
        <v>3185.1959999999999</v>
      </c>
      <c r="E194" s="15">
        <v>0</v>
      </c>
      <c r="F194" s="15">
        <v>0</v>
      </c>
    </row>
    <row r="195" spans="1:6" x14ac:dyDescent="0.35">
      <c r="A195" s="17" t="s">
        <v>121</v>
      </c>
      <c r="B195" s="17" t="s">
        <v>135</v>
      </c>
      <c r="C195" s="15">
        <v>21067.09</v>
      </c>
      <c r="D195" s="15">
        <v>1744.1899999999998</v>
      </c>
      <c r="E195" s="15">
        <v>19322.900000000001</v>
      </c>
      <c r="F195" s="15">
        <v>0</v>
      </c>
    </row>
    <row r="196" spans="1:6" x14ac:dyDescent="0.35">
      <c r="A196" s="17" t="s">
        <v>121</v>
      </c>
      <c r="B196" s="17" t="s">
        <v>892</v>
      </c>
      <c r="C196" s="15">
        <v>189528.807</v>
      </c>
      <c r="D196" s="15">
        <v>50744.054000000004</v>
      </c>
      <c r="E196" s="15">
        <v>113253.49300000002</v>
      </c>
      <c r="F196" s="15">
        <v>25531.26</v>
      </c>
    </row>
    <row r="197" spans="1:6" ht="29" x14ac:dyDescent="0.35">
      <c r="A197" s="17" t="s">
        <v>121</v>
      </c>
      <c r="B197" s="17" t="s">
        <v>136</v>
      </c>
      <c r="C197" s="15">
        <v>4554.25</v>
      </c>
      <c r="D197" s="15">
        <v>4554.25</v>
      </c>
      <c r="E197" s="15">
        <v>0</v>
      </c>
      <c r="F197" s="15">
        <v>0</v>
      </c>
    </row>
    <row r="198" spans="1:6" x14ac:dyDescent="0.35">
      <c r="A198" s="17" t="s">
        <v>121</v>
      </c>
      <c r="B198" s="17" t="s">
        <v>137</v>
      </c>
      <c r="C198" s="15">
        <v>113044.21999999999</v>
      </c>
      <c r="D198" s="15">
        <v>31313.215000000004</v>
      </c>
      <c r="E198" s="15">
        <v>64251.205000000002</v>
      </c>
      <c r="F198" s="15">
        <v>17479.8</v>
      </c>
    </row>
    <row r="199" spans="1:6" x14ac:dyDescent="0.35">
      <c r="A199" s="17" t="s">
        <v>121</v>
      </c>
      <c r="B199" s="17" t="s">
        <v>138</v>
      </c>
      <c r="C199" s="15">
        <v>291419.29139999993</v>
      </c>
      <c r="D199" s="15">
        <v>107835.609</v>
      </c>
      <c r="E199" s="15">
        <v>169813.52240000002</v>
      </c>
      <c r="F199" s="15">
        <v>13770.16</v>
      </c>
    </row>
    <row r="200" spans="1:6" x14ac:dyDescent="0.35">
      <c r="A200" s="17" t="s">
        <v>121</v>
      </c>
      <c r="B200" s="17" t="s">
        <v>139</v>
      </c>
      <c r="C200" s="15">
        <v>117378.31849999999</v>
      </c>
      <c r="D200" s="15">
        <v>29904.416000000001</v>
      </c>
      <c r="E200" s="15">
        <v>87224.902499999997</v>
      </c>
      <c r="F200" s="15">
        <v>249</v>
      </c>
    </row>
    <row r="201" spans="1:6" x14ac:dyDescent="0.35">
      <c r="A201" s="17" t="s">
        <v>121</v>
      </c>
      <c r="B201" s="17" t="s">
        <v>893</v>
      </c>
      <c r="C201" s="15">
        <v>163486.65849999996</v>
      </c>
      <c r="D201" s="15">
        <v>44165.838000000003</v>
      </c>
      <c r="E201" s="15">
        <v>110522.8205</v>
      </c>
      <c r="F201" s="15">
        <v>8798</v>
      </c>
    </row>
    <row r="202" spans="1:6" ht="29" x14ac:dyDescent="0.35">
      <c r="A202" s="17" t="s">
        <v>121</v>
      </c>
      <c r="B202" s="17" t="s">
        <v>140</v>
      </c>
      <c r="C202" s="15">
        <v>72036.417000000001</v>
      </c>
      <c r="D202" s="15">
        <v>31468.517000000003</v>
      </c>
      <c r="E202" s="15">
        <v>40401.9</v>
      </c>
      <c r="F202" s="15">
        <v>166</v>
      </c>
    </row>
    <row r="203" spans="1:6" x14ac:dyDescent="0.35">
      <c r="A203" s="17" t="s">
        <v>121</v>
      </c>
      <c r="B203" s="17" t="s">
        <v>141</v>
      </c>
      <c r="C203" s="15">
        <v>304020.23810000002</v>
      </c>
      <c r="D203" s="15">
        <v>131018.51599999997</v>
      </c>
      <c r="E203" s="15">
        <v>111747.72209999998</v>
      </c>
      <c r="F203" s="15">
        <v>61254</v>
      </c>
    </row>
    <row r="204" spans="1:6" ht="29" x14ac:dyDescent="0.35">
      <c r="A204" s="17" t="s">
        <v>121</v>
      </c>
      <c r="B204" s="17" t="s">
        <v>142</v>
      </c>
      <c r="C204" s="15">
        <v>74956.092000000004</v>
      </c>
      <c r="D204" s="15">
        <v>29335.941999999999</v>
      </c>
      <c r="E204" s="15">
        <v>44768.75</v>
      </c>
      <c r="F204" s="15">
        <v>851.4</v>
      </c>
    </row>
    <row r="205" spans="1:6" ht="29" x14ac:dyDescent="0.35">
      <c r="A205" s="17" t="s">
        <v>121</v>
      </c>
      <c r="B205" s="17" t="s">
        <v>143</v>
      </c>
      <c r="C205" s="15">
        <v>11592.324000000001</v>
      </c>
      <c r="D205" s="15">
        <v>4545.8240000000005</v>
      </c>
      <c r="E205" s="15">
        <v>7046.5</v>
      </c>
      <c r="F205" s="15">
        <v>0</v>
      </c>
    </row>
    <row r="206" spans="1:6" x14ac:dyDescent="0.35">
      <c r="A206" s="17" t="s">
        <v>121</v>
      </c>
      <c r="B206" s="17" t="s">
        <v>144</v>
      </c>
      <c r="C206" s="15">
        <v>194408.95679999996</v>
      </c>
      <c r="D206" s="15">
        <v>89708.411999999968</v>
      </c>
      <c r="E206" s="15">
        <v>104700.02099999999</v>
      </c>
      <c r="F206" s="15">
        <v>0.52380000000000004</v>
      </c>
    </row>
    <row r="207" spans="1:6" x14ac:dyDescent="0.35">
      <c r="A207" s="17" t="s">
        <v>121</v>
      </c>
      <c r="B207" s="17" t="s">
        <v>894</v>
      </c>
      <c r="C207" s="15">
        <v>76821.738000000012</v>
      </c>
      <c r="D207" s="15">
        <v>23979.074000000001</v>
      </c>
      <c r="E207" s="15">
        <v>10573.392</v>
      </c>
      <c r="F207" s="15">
        <v>42269.271999999997</v>
      </c>
    </row>
    <row r="208" spans="1:6" x14ac:dyDescent="0.35">
      <c r="A208" s="17" t="s">
        <v>121</v>
      </c>
      <c r="B208" s="17" t="s">
        <v>145</v>
      </c>
      <c r="C208" s="15">
        <v>0</v>
      </c>
      <c r="D208" s="15">
        <v>0</v>
      </c>
      <c r="E208" s="15">
        <v>0</v>
      </c>
      <c r="F208" s="15">
        <v>0</v>
      </c>
    </row>
    <row r="209" spans="1:6" x14ac:dyDescent="0.35">
      <c r="A209" s="17" t="s">
        <v>147</v>
      </c>
      <c r="B209" s="17" t="s">
        <v>148</v>
      </c>
      <c r="C209" s="15">
        <v>2001.9720000000002</v>
      </c>
      <c r="D209" s="15">
        <v>2001.9720000000002</v>
      </c>
      <c r="E209" s="15">
        <v>0</v>
      </c>
      <c r="F209" s="15">
        <v>0</v>
      </c>
    </row>
    <row r="210" spans="1:6" x14ac:dyDescent="0.35">
      <c r="A210" s="17" t="s">
        <v>147</v>
      </c>
      <c r="B210" s="17" t="s">
        <v>149</v>
      </c>
      <c r="C210" s="15">
        <v>8151.7240000000002</v>
      </c>
      <c r="D210" s="15">
        <v>45.5</v>
      </c>
      <c r="E210" s="15">
        <v>2296.2240000000002</v>
      </c>
      <c r="F210" s="15">
        <v>5810</v>
      </c>
    </row>
    <row r="211" spans="1:6" x14ac:dyDescent="0.35">
      <c r="A211" s="17" t="s">
        <v>147</v>
      </c>
      <c r="B211" s="17" t="s">
        <v>150</v>
      </c>
      <c r="C211" s="15">
        <v>36860.286999999997</v>
      </c>
      <c r="D211" s="15">
        <v>4829.1100000000006</v>
      </c>
      <c r="E211" s="15">
        <v>11205.177</v>
      </c>
      <c r="F211" s="15">
        <v>20826</v>
      </c>
    </row>
    <row r="212" spans="1:6" x14ac:dyDescent="0.35">
      <c r="A212" s="17" t="s">
        <v>147</v>
      </c>
      <c r="B212" s="17" t="s">
        <v>834</v>
      </c>
      <c r="C212" s="16"/>
      <c r="D212" s="16"/>
      <c r="E212" s="16"/>
      <c r="F212" s="16"/>
    </row>
    <row r="213" spans="1:6" x14ac:dyDescent="0.35">
      <c r="A213" s="17" t="s">
        <v>147</v>
      </c>
      <c r="B213" s="17" t="s">
        <v>772</v>
      </c>
      <c r="C213" s="15">
        <v>730.05000000000007</v>
      </c>
      <c r="D213" s="15">
        <v>730.05000000000007</v>
      </c>
      <c r="E213" s="15">
        <v>0</v>
      </c>
      <c r="F213" s="15">
        <v>0</v>
      </c>
    </row>
    <row r="214" spans="1:6" x14ac:dyDescent="0.35">
      <c r="A214" s="17" t="s">
        <v>147</v>
      </c>
      <c r="B214" s="17" t="s">
        <v>151</v>
      </c>
      <c r="C214" s="15">
        <v>11642.240000000002</v>
      </c>
      <c r="D214" s="15">
        <v>5832.2400000000007</v>
      </c>
      <c r="E214" s="15">
        <v>0</v>
      </c>
      <c r="F214" s="15">
        <v>5810</v>
      </c>
    </row>
    <row r="215" spans="1:6" x14ac:dyDescent="0.35">
      <c r="A215" s="17" t="s">
        <v>147</v>
      </c>
      <c r="B215" s="17" t="s">
        <v>152</v>
      </c>
      <c r="C215" s="15">
        <v>14646.280000000002</v>
      </c>
      <c r="D215" s="15">
        <v>71.28</v>
      </c>
      <c r="E215" s="15">
        <v>0</v>
      </c>
      <c r="F215" s="15">
        <v>14575.000000000002</v>
      </c>
    </row>
    <row r="216" spans="1:6" x14ac:dyDescent="0.35">
      <c r="A216" s="17" t="s">
        <v>147</v>
      </c>
      <c r="B216" s="17" t="s">
        <v>153</v>
      </c>
      <c r="C216" s="15">
        <v>81726.122100000008</v>
      </c>
      <c r="D216" s="15">
        <v>21444.400000000001</v>
      </c>
      <c r="E216" s="15">
        <v>33496.722099999999</v>
      </c>
      <c r="F216" s="15">
        <v>26785</v>
      </c>
    </row>
    <row r="217" spans="1:6" x14ac:dyDescent="0.35">
      <c r="A217" s="17" t="s">
        <v>147</v>
      </c>
      <c r="B217" s="17" t="s">
        <v>154</v>
      </c>
      <c r="C217" s="15">
        <v>113188.524</v>
      </c>
      <c r="D217" s="15">
        <v>15361.436</v>
      </c>
      <c r="E217" s="15">
        <v>40789.200000000004</v>
      </c>
      <c r="F217" s="15">
        <v>57037.887999999999</v>
      </c>
    </row>
    <row r="218" spans="1:6" x14ac:dyDescent="0.35">
      <c r="A218" s="17" t="s">
        <v>147</v>
      </c>
      <c r="B218" s="17" t="s">
        <v>155</v>
      </c>
      <c r="C218" s="15">
        <v>916.68</v>
      </c>
      <c r="D218" s="15">
        <v>916.68</v>
      </c>
      <c r="E218" s="15">
        <v>0</v>
      </c>
      <c r="F218" s="15">
        <v>0</v>
      </c>
    </row>
    <row r="219" spans="1:6" x14ac:dyDescent="0.35">
      <c r="A219" s="17" t="s">
        <v>147</v>
      </c>
      <c r="B219" s="17" t="s">
        <v>156</v>
      </c>
      <c r="C219" s="16"/>
      <c r="D219" s="16"/>
      <c r="E219" s="16"/>
      <c r="F219" s="16"/>
    </row>
    <row r="220" spans="1:6" x14ac:dyDescent="0.35">
      <c r="A220" s="17" t="s">
        <v>147</v>
      </c>
      <c r="B220" s="17" t="s">
        <v>157</v>
      </c>
      <c r="C220" s="15">
        <v>483.9</v>
      </c>
      <c r="D220" s="15">
        <v>483.9</v>
      </c>
      <c r="E220" s="15">
        <v>0</v>
      </c>
      <c r="F220" s="15">
        <v>0</v>
      </c>
    </row>
    <row r="221" spans="1:6" x14ac:dyDescent="0.35">
      <c r="A221" s="17" t="s">
        <v>147</v>
      </c>
      <c r="B221" s="17" t="s">
        <v>158</v>
      </c>
      <c r="C221" s="15">
        <v>5142.7979999999998</v>
      </c>
      <c r="D221" s="15">
        <v>162.798</v>
      </c>
      <c r="E221" s="15">
        <v>0</v>
      </c>
      <c r="F221" s="15">
        <v>4980</v>
      </c>
    </row>
    <row r="222" spans="1:6" x14ac:dyDescent="0.35">
      <c r="A222" s="17" t="s">
        <v>147</v>
      </c>
      <c r="B222" s="17" t="s">
        <v>773</v>
      </c>
      <c r="C222" s="15">
        <v>2221.56</v>
      </c>
      <c r="D222" s="15">
        <v>2221.56</v>
      </c>
      <c r="E222" s="15">
        <v>0</v>
      </c>
      <c r="F222" s="15">
        <v>0</v>
      </c>
    </row>
    <row r="223" spans="1:6" x14ac:dyDescent="0.35">
      <c r="A223" s="17" t="s">
        <v>147</v>
      </c>
      <c r="B223" s="17" t="s">
        <v>159</v>
      </c>
      <c r="C223" s="15">
        <v>0</v>
      </c>
      <c r="D223" s="15">
        <v>0</v>
      </c>
      <c r="E223" s="15">
        <v>0</v>
      </c>
      <c r="F223" s="15">
        <v>0</v>
      </c>
    </row>
    <row r="224" spans="1:6" x14ac:dyDescent="0.35">
      <c r="A224" s="17" t="s">
        <v>147</v>
      </c>
      <c r="B224" s="17" t="s">
        <v>895</v>
      </c>
      <c r="C224" s="15">
        <v>122970.46500000001</v>
      </c>
      <c r="D224" s="15">
        <v>7758.4650000000001</v>
      </c>
      <c r="E224" s="15">
        <v>0</v>
      </c>
      <c r="F224" s="15">
        <v>115212</v>
      </c>
    </row>
    <row r="225" spans="1:6" x14ac:dyDescent="0.35">
      <c r="A225" s="17" t="s">
        <v>147</v>
      </c>
      <c r="B225" s="17" t="s">
        <v>160</v>
      </c>
      <c r="C225" s="15">
        <v>86388.71</v>
      </c>
      <c r="D225" s="15">
        <v>11417.389999999998</v>
      </c>
      <c r="E225" s="15">
        <v>8294</v>
      </c>
      <c r="F225" s="15">
        <v>66677.320000000007</v>
      </c>
    </row>
    <row r="226" spans="1:6" x14ac:dyDescent="0.35">
      <c r="A226" s="17" t="s">
        <v>147</v>
      </c>
      <c r="B226" s="17" t="s">
        <v>161</v>
      </c>
      <c r="C226" s="15">
        <v>0</v>
      </c>
      <c r="D226" s="15">
        <v>0</v>
      </c>
      <c r="E226" s="15">
        <v>0</v>
      </c>
      <c r="F226" s="15">
        <v>0</v>
      </c>
    </row>
    <row r="227" spans="1:6" x14ac:dyDescent="0.35">
      <c r="A227" s="17" t="s">
        <v>147</v>
      </c>
      <c r="B227" s="17" t="s">
        <v>162</v>
      </c>
      <c r="C227" s="15">
        <v>0</v>
      </c>
      <c r="D227" s="15">
        <v>0</v>
      </c>
      <c r="E227" s="15">
        <v>0</v>
      </c>
      <c r="F227" s="15">
        <v>0</v>
      </c>
    </row>
    <row r="228" spans="1:6" x14ac:dyDescent="0.35">
      <c r="A228" s="17" t="s">
        <v>147</v>
      </c>
      <c r="B228" s="17" t="s">
        <v>163</v>
      </c>
      <c r="C228" s="15">
        <v>323028.20850000001</v>
      </c>
      <c r="D228" s="15">
        <v>166712.80100000001</v>
      </c>
      <c r="E228" s="15">
        <v>51912.007500000007</v>
      </c>
      <c r="F228" s="15">
        <v>104403.4</v>
      </c>
    </row>
    <row r="229" spans="1:6" x14ac:dyDescent="0.35">
      <c r="A229" s="17" t="s">
        <v>147</v>
      </c>
      <c r="B229" s="17" t="s">
        <v>164</v>
      </c>
      <c r="C229" s="15">
        <v>94843.662500000006</v>
      </c>
      <c r="D229" s="15">
        <v>13610.825000000001</v>
      </c>
      <c r="E229" s="15">
        <v>39214.287499999999</v>
      </c>
      <c r="F229" s="15">
        <v>42018.55</v>
      </c>
    </row>
    <row r="230" spans="1:6" x14ac:dyDescent="0.35">
      <c r="A230" s="17" t="s">
        <v>147</v>
      </c>
      <c r="B230" s="17" t="s">
        <v>165</v>
      </c>
      <c r="C230" s="15">
        <v>6913.95</v>
      </c>
      <c r="D230" s="15">
        <v>3615.2</v>
      </c>
      <c r="E230" s="15">
        <v>3298.75</v>
      </c>
      <c r="F230" s="15">
        <v>0</v>
      </c>
    </row>
    <row r="231" spans="1:6" x14ac:dyDescent="0.35">
      <c r="A231" s="17" t="s">
        <v>147</v>
      </c>
      <c r="B231" s="17" t="s">
        <v>166</v>
      </c>
      <c r="C231" s="15">
        <v>218148.71359999999</v>
      </c>
      <c r="D231" s="15">
        <v>32989.866000000002</v>
      </c>
      <c r="E231" s="15">
        <v>48086.037600000003</v>
      </c>
      <c r="F231" s="15">
        <v>137072.81</v>
      </c>
    </row>
    <row r="232" spans="1:6" x14ac:dyDescent="0.35">
      <c r="A232" s="17" t="s">
        <v>147</v>
      </c>
      <c r="B232" s="17" t="s">
        <v>167</v>
      </c>
      <c r="C232" s="15">
        <v>73991.939500000008</v>
      </c>
      <c r="D232" s="15">
        <v>3670.902</v>
      </c>
      <c r="E232" s="15">
        <v>41163.6875</v>
      </c>
      <c r="F232" s="15">
        <v>29157.350000000002</v>
      </c>
    </row>
    <row r="233" spans="1:6" ht="43.5" x14ac:dyDescent="0.35">
      <c r="A233" s="17" t="s">
        <v>147</v>
      </c>
      <c r="B233" s="17" t="s">
        <v>774</v>
      </c>
      <c r="C233" s="15">
        <v>4887.9949999999999</v>
      </c>
      <c r="D233" s="15">
        <v>4555.9949999999999</v>
      </c>
      <c r="E233" s="15">
        <v>0</v>
      </c>
      <c r="F233" s="15">
        <v>332</v>
      </c>
    </row>
    <row r="234" spans="1:6" ht="29" x14ac:dyDescent="0.35">
      <c r="A234" s="17" t="s">
        <v>147</v>
      </c>
      <c r="B234" s="17" t="s">
        <v>168</v>
      </c>
      <c r="C234" s="15">
        <v>49685.053</v>
      </c>
      <c r="D234" s="15">
        <v>1456.3589999999999</v>
      </c>
      <c r="E234" s="15">
        <v>38682.694000000003</v>
      </c>
      <c r="F234" s="15">
        <v>9546</v>
      </c>
    </row>
    <row r="235" spans="1:6" x14ac:dyDescent="0.35">
      <c r="A235" s="17" t="s">
        <v>147</v>
      </c>
      <c r="B235" s="17" t="s">
        <v>169</v>
      </c>
      <c r="C235" s="15">
        <v>6743.4750000000013</v>
      </c>
      <c r="D235" s="15">
        <v>0</v>
      </c>
      <c r="E235" s="15">
        <v>0</v>
      </c>
      <c r="F235" s="15">
        <v>6743.4750000000013</v>
      </c>
    </row>
    <row r="236" spans="1:6" x14ac:dyDescent="0.35">
      <c r="A236" s="17" t="s">
        <v>147</v>
      </c>
      <c r="B236" s="17" t="s">
        <v>170</v>
      </c>
      <c r="C236" s="15">
        <v>99097.907500000016</v>
      </c>
      <c r="D236" s="15">
        <v>8009.9</v>
      </c>
      <c r="E236" s="15">
        <v>16897.487499999999</v>
      </c>
      <c r="F236" s="15">
        <v>74190.52</v>
      </c>
    </row>
    <row r="237" spans="1:6" x14ac:dyDescent="0.35">
      <c r="A237" s="17" t="s">
        <v>171</v>
      </c>
      <c r="B237" s="17" t="s">
        <v>172</v>
      </c>
      <c r="C237" s="15">
        <v>317028.84499999997</v>
      </c>
      <c r="D237" s="15">
        <v>57191.985000000008</v>
      </c>
      <c r="E237" s="15">
        <v>6723.5549999999994</v>
      </c>
      <c r="F237" s="15">
        <v>253113.30499999999</v>
      </c>
    </row>
    <row r="238" spans="1:6" x14ac:dyDescent="0.35">
      <c r="A238" s="17" t="s">
        <v>171</v>
      </c>
      <c r="B238" s="17" t="s">
        <v>173</v>
      </c>
      <c r="C238" s="15">
        <v>430999.01</v>
      </c>
      <c r="D238" s="15">
        <v>7365.8410000000003</v>
      </c>
      <c r="E238" s="15">
        <v>12694.849000000002</v>
      </c>
      <c r="F238" s="15">
        <v>410938.31999999995</v>
      </c>
    </row>
    <row r="239" spans="1:6" x14ac:dyDescent="0.35">
      <c r="A239" s="17" t="s">
        <v>171</v>
      </c>
      <c r="B239" s="17" t="s">
        <v>174</v>
      </c>
      <c r="C239" s="15">
        <v>104548.145</v>
      </c>
      <c r="D239" s="15">
        <v>29133.723000000002</v>
      </c>
      <c r="E239" s="15">
        <v>0</v>
      </c>
      <c r="F239" s="15">
        <v>75414.421999999991</v>
      </c>
    </row>
    <row r="240" spans="1:6" x14ac:dyDescent="0.35">
      <c r="A240" s="17" t="s">
        <v>171</v>
      </c>
      <c r="B240" s="17" t="s">
        <v>175</v>
      </c>
      <c r="C240" s="15">
        <v>6184.5460000000003</v>
      </c>
      <c r="D240" s="15">
        <v>138.99600000000001</v>
      </c>
      <c r="E240" s="15">
        <v>6017.55</v>
      </c>
      <c r="F240" s="15">
        <v>28.000000000000004</v>
      </c>
    </row>
    <row r="241" spans="1:6" x14ac:dyDescent="0.35">
      <c r="A241" s="17" t="s">
        <v>171</v>
      </c>
      <c r="B241" s="17" t="s">
        <v>176</v>
      </c>
      <c r="C241" s="15">
        <v>17649.650000000001</v>
      </c>
      <c r="D241" s="15">
        <v>17649.650000000001</v>
      </c>
      <c r="E241" s="15">
        <v>0</v>
      </c>
      <c r="F241" s="15">
        <v>0</v>
      </c>
    </row>
    <row r="242" spans="1:6" x14ac:dyDescent="0.35">
      <c r="A242" s="17" t="s">
        <v>171</v>
      </c>
      <c r="B242" s="17" t="s">
        <v>177</v>
      </c>
      <c r="C242" s="15">
        <v>28521.9375</v>
      </c>
      <c r="D242" s="15">
        <v>0</v>
      </c>
      <c r="E242" s="15">
        <v>19391.9375</v>
      </c>
      <c r="F242" s="15">
        <v>9130</v>
      </c>
    </row>
    <row r="243" spans="1:6" x14ac:dyDescent="0.35">
      <c r="A243" s="17" t="s">
        <v>171</v>
      </c>
      <c r="B243" s="17" t="s">
        <v>178</v>
      </c>
      <c r="C243" s="15">
        <v>314959.31599999999</v>
      </c>
      <c r="D243" s="15">
        <v>2510.491</v>
      </c>
      <c r="E243" s="15">
        <v>0</v>
      </c>
      <c r="F243" s="15">
        <v>312448.82500000001</v>
      </c>
    </row>
    <row r="244" spans="1:6" x14ac:dyDescent="0.35">
      <c r="A244" s="17" t="s">
        <v>171</v>
      </c>
      <c r="B244" s="17" t="s">
        <v>179</v>
      </c>
      <c r="C244" s="15">
        <v>111512.04650000001</v>
      </c>
      <c r="D244" s="15">
        <v>6938.05</v>
      </c>
      <c r="E244" s="15">
        <v>16219.352500000001</v>
      </c>
      <c r="F244" s="15">
        <v>88354.644000000015</v>
      </c>
    </row>
    <row r="245" spans="1:6" x14ac:dyDescent="0.35">
      <c r="A245" s="17" t="s">
        <v>171</v>
      </c>
      <c r="B245" s="17" t="s">
        <v>180</v>
      </c>
      <c r="C245" s="15">
        <v>28114.576999999997</v>
      </c>
      <c r="D245" s="15">
        <v>3712.5770000000002</v>
      </c>
      <c r="E245" s="15">
        <v>0</v>
      </c>
      <c r="F245" s="15">
        <v>24402</v>
      </c>
    </row>
    <row r="246" spans="1:6" x14ac:dyDescent="0.35">
      <c r="A246" s="17" t="s">
        <v>171</v>
      </c>
      <c r="B246" s="17" t="s">
        <v>775</v>
      </c>
      <c r="C246" s="15">
        <v>112615.90149999995</v>
      </c>
      <c r="D246" s="15">
        <v>28311.381000000001</v>
      </c>
      <c r="E246" s="15">
        <v>23.5625</v>
      </c>
      <c r="F246" s="15">
        <v>84280.957999999999</v>
      </c>
    </row>
    <row r="247" spans="1:6" x14ac:dyDescent="0.35">
      <c r="A247" s="17" t="s">
        <v>171</v>
      </c>
      <c r="B247" s="17" t="s">
        <v>181</v>
      </c>
      <c r="C247" s="15">
        <v>622634.68989999988</v>
      </c>
      <c r="D247" s="15">
        <v>133718.28200000001</v>
      </c>
      <c r="E247" s="15">
        <v>174789.67490000001</v>
      </c>
      <c r="F247" s="15">
        <v>314126.73300000007</v>
      </c>
    </row>
    <row r="248" spans="1:6" x14ac:dyDescent="0.35">
      <c r="A248" s="17" t="s">
        <v>171</v>
      </c>
      <c r="B248" s="17" t="s">
        <v>182</v>
      </c>
      <c r="C248" s="15">
        <v>21889.364999999998</v>
      </c>
      <c r="D248" s="15">
        <v>161.86500000000001</v>
      </c>
      <c r="E248" s="15">
        <v>4712.5</v>
      </c>
      <c r="F248" s="15">
        <v>17015</v>
      </c>
    </row>
    <row r="249" spans="1:6" x14ac:dyDescent="0.35">
      <c r="A249" s="17" t="s">
        <v>171</v>
      </c>
      <c r="B249" s="17" t="s">
        <v>183</v>
      </c>
      <c r="C249" s="15">
        <v>800100.38200000033</v>
      </c>
      <c r="D249" s="15">
        <v>47972.900000000009</v>
      </c>
      <c r="E249" s="15">
        <v>174041.48699999999</v>
      </c>
      <c r="F249" s="15">
        <v>578085.995</v>
      </c>
    </row>
    <row r="250" spans="1:6" x14ac:dyDescent="0.35">
      <c r="A250" s="17" t="s">
        <v>171</v>
      </c>
      <c r="B250" s="17" t="s">
        <v>184</v>
      </c>
      <c r="C250" s="15">
        <v>49557.97</v>
      </c>
      <c r="D250" s="15">
        <v>9217.89</v>
      </c>
      <c r="E250" s="15">
        <v>990.08</v>
      </c>
      <c r="F250" s="15">
        <v>39350</v>
      </c>
    </row>
    <row r="251" spans="1:6" x14ac:dyDescent="0.35">
      <c r="A251" s="17" t="s">
        <v>185</v>
      </c>
      <c r="B251" s="17" t="s">
        <v>186</v>
      </c>
      <c r="C251" s="15">
        <v>55093.862500000003</v>
      </c>
      <c r="D251" s="15">
        <v>23324.609000000008</v>
      </c>
      <c r="E251" s="15">
        <v>31667.4375</v>
      </c>
      <c r="F251" s="15">
        <v>101.816</v>
      </c>
    </row>
    <row r="252" spans="1:6" x14ac:dyDescent="0.35">
      <c r="A252" s="17" t="s">
        <v>185</v>
      </c>
      <c r="B252" s="17" t="s">
        <v>187</v>
      </c>
      <c r="C252" s="15">
        <v>758.15800000000002</v>
      </c>
      <c r="D252" s="15">
        <v>756.43799999999999</v>
      </c>
      <c r="E252" s="15">
        <v>0</v>
      </c>
      <c r="F252" s="15">
        <v>1.72</v>
      </c>
    </row>
    <row r="253" spans="1:6" x14ac:dyDescent="0.35">
      <c r="A253" s="17" t="s">
        <v>185</v>
      </c>
      <c r="B253" s="17" t="s">
        <v>896</v>
      </c>
      <c r="C253" s="15">
        <v>0</v>
      </c>
      <c r="D253" s="15">
        <v>0</v>
      </c>
      <c r="E253" s="15">
        <v>0</v>
      </c>
      <c r="F253" s="15">
        <v>0</v>
      </c>
    </row>
    <row r="254" spans="1:6" x14ac:dyDescent="0.35">
      <c r="A254" s="17" t="s">
        <v>185</v>
      </c>
      <c r="B254" s="17" t="s">
        <v>897</v>
      </c>
      <c r="C254" s="15">
        <v>34982.044999999998</v>
      </c>
      <c r="D254" s="15">
        <v>21311.579000000005</v>
      </c>
      <c r="E254" s="15">
        <v>11387.085999999999</v>
      </c>
      <c r="F254" s="15">
        <v>2283.38</v>
      </c>
    </row>
    <row r="255" spans="1:6" x14ac:dyDescent="0.35">
      <c r="A255" s="17" t="s">
        <v>185</v>
      </c>
      <c r="B255" s="17" t="s">
        <v>898</v>
      </c>
      <c r="C255" s="15">
        <v>8552.17</v>
      </c>
      <c r="D255" s="15">
        <v>8552.17</v>
      </c>
      <c r="E255" s="15">
        <v>0</v>
      </c>
      <c r="F255" s="15">
        <v>0</v>
      </c>
    </row>
    <row r="256" spans="1:6" x14ac:dyDescent="0.35">
      <c r="A256" s="17" t="s">
        <v>185</v>
      </c>
      <c r="B256" s="17" t="s">
        <v>188</v>
      </c>
      <c r="C256" s="15">
        <v>227.5</v>
      </c>
      <c r="D256" s="15">
        <v>227.5</v>
      </c>
      <c r="E256" s="15">
        <v>0</v>
      </c>
      <c r="F256" s="15">
        <v>0</v>
      </c>
    </row>
    <row r="257" spans="1:6" x14ac:dyDescent="0.35">
      <c r="A257" s="17" t="s">
        <v>185</v>
      </c>
      <c r="B257" s="17" t="s">
        <v>189</v>
      </c>
      <c r="C257" s="15">
        <v>3298.75</v>
      </c>
      <c r="D257" s="15">
        <v>0</v>
      </c>
      <c r="E257" s="15">
        <v>3298.75</v>
      </c>
      <c r="F257" s="15">
        <v>0</v>
      </c>
    </row>
    <row r="258" spans="1:6" x14ac:dyDescent="0.35">
      <c r="A258" s="17" t="s">
        <v>185</v>
      </c>
      <c r="B258" s="17" t="s">
        <v>899</v>
      </c>
      <c r="C258" s="15">
        <v>77798.054000000004</v>
      </c>
      <c r="D258" s="15">
        <v>36375.235999999997</v>
      </c>
      <c r="E258" s="15">
        <v>41221.193000000007</v>
      </c>
      <c r="F258" s="15">
        <v>201.625</v>
      </c>
    </row>
    <row r="259" spans="1:6" ht="43.5" x14ac:dyDescent="0.35">
      <c r="A259" s="17" t="s">
        <v>185</v>
      </c>
      <c r="B259" s="17" t="s">
        <v>776</v>
      </c>
      <c r="C259" s="15">
        <v>157469.5325</v>
      </c>
      <c r="D259" s="15">
        <v>85453.99500000001</v>
      </c>
      <c r="E259" s="15">
        <v>22775.5975</v>
      </c>
      <c r="F259" s="15">
        <v>49239.94</v>
      </c>
    </row>
    <row r="260" spans="1:6" x14ac:dyDescent="0.35">
      <c r="A260" s="17" t="s">
        <v>185</v>
      </c>
      <c r="B260" s="17" t="s">
        <v>900</v>
      </c>
      <c r="C260" s="15">
        <v>99405.146000000008</v>
      </c>
      <c r="D260" s="15">
        <v>19705.63</v>
      </c>
      <c r="E260" s="15">
        <v>72751.556000000011</v>
      </c>
      <c r="F260" s="15">
        <v>6947.96</v>
      </c>
    </row>
    <row r="261" spans="1:6" x14ac:dyDescent="0.35">
      <c r="A261" s="17" t="s">
        <v>185</v>
      </c>
      <c r="B261" s="17" t="s">
        <v>190</v>
      </c>
      <c r="C261" s="15">
        <v>11741.66</v>
      </c>
      <c r="D261" s="15">
        <v>10593.8</v>
      </c>
      <c r="E261" s="15">
        <v>0</v>
      </c>
      <c r="F261" s="15">
        <v>1147.8600000000001</v>
      </c>
    </row>
    <row r="262" spans="1:6" x14ac:dyDescent="0.35">
      <c r="A262" s="17" t="s">
        <v>185</v>
      </c>
      <c r="B262" s="17" t="s">
        <v>191</v>
      </c>
      <c r="C262" s="15">
        <v>177315.57249999998</v>
      </c>
      <c r="D262" s="15">
        <v>43681.545000000006</v>
      </c>
      <c r="E262" s="15">
        <v>127788.5275</v>
      </c>
      <c r="F262" s="15">
        <v>5845.5</v>
      </c>
    </row>
    <row r="263" spans="1:6" x14ac:dyDescent="0.35">
      <c r="A263" s="17" t="s">
        <v>185</v>
      </c>
      <c r="B263" s="17" t="s">
        <v>192</v>
      </c>
      <c r="C263" s="15">
        <v>42986.147799999992</v>
      </c>
      <c r="D263" s="15">
        <v>14821.654999999999</v>
      </c>
      <c r="E263" s="15">
        <v>27135.1528</v>
      </c>
      <c r="F263" s="15">
        <v>1029.3399999999999</v>
      </c>
    </row>
    <row r="264" spans="1:6" x14ac:dyDescent="0.35">
      <c r="A264" s="17" t="s">
        <v>185</v>
      </c>
      <c r="B264" s="17" t="s">
        <v>193</v>
      </c>
      <c r="C264" s="15">
        <v>44436.92</v>
      </c>
      <c r="D264" s="15">
        <v>24367</v>
      </c>
      <c r="E264" s="15">
        <v>20069.919999999998</v>
      </c>
      <c r="F264" s="15">
        <v>0</v>
      </c>
    </row>
    <row r="265" spans="1:6" x14ac:dyDescent="0.35">
      <c r="A265" s="17" t="s">
        <v>185</v>
      </c>
      <c r="B265" s="17" t="s">
        <v>194</v>
      </c>
      <c r="C265" s="15">
        <v>41888.466</v>
      </c>
      <c r="D265" s="15">
        <v>26224.116000000002</v>
      </c>
      <c r="E265" s="15">
        <v>15664.349999999999</v>
      </c>
      <c r="F265" s="15">
        <v>0</v>
      </c>
    </row>
    <row r="266" spans="1:6" x14ac:dyDescent="0.35">
      <c r="A266" s="17" t="s">
        <v>185</v>
      </c>
      <c r="B266" s="17" t="s">
        <v>195</v>
      </c>
      <c r="C266" s="15">
        <v>22097.392</v>
      </c>
      <c r="D266" s="15">
        <v>5991.3919999999998</v>
      </c>
      <c r="E266" s="15">
        <v>16106</v>
      </c>
      <c r="F266" s="15">
        <v>0</v>
      </c>
    </row>
    <row r="267" spans="1:6" x14ac:dyDescent="0.35">
      <c r="A267" s="17" t="s">
        <v>185</v>
      </c>
      <c r="B267" s="17" t="s">
        <v>196</v>
      </c>
      <c r="C267" s="15">
        <v>59302.09</v>
      </c>
      <c r="D267" s="15">
        <v>29338.29</v>
      </c>
      <c r="E267" s="15">
        <v>29963.8</v>
      </c>
      <c r="F267" s="15">
        <v>0</v>
      </c>
    </row>
    <row r="268" spans="1:6" x14ac:dyDescent="0.35">
      <c r="A268" s="17" t="s">
        <v>185</v>
      </c>
      <c r="B268" s="17" t="s">
        <v>901</v>
      </c>
      <c r="C268" s="15">
        <v>4374.9849999999997</v>
      </c>
      <c r="D268" s="15">
        <v>4332.1849999999995</v>
      </c>
      <c r="E268" s="15">
        <v>0</v>
      </c>
      <c r="F268" s="15">
        <v>42.8</v>
      </c>
    </row>
    <row r="269" spans="1:6" x14ac:dyDescent="0.35">
      <c r="A269" s="17" t="s">
        <v>185</v>
      </c>
      <c r="B269" s="17" t="s">
        <v>197</v>
      </c>
      <c r="C269" s="15">
        <v>80359.480499999991</v>
      </c>
      <c r="D269" s="15">
        <v>37693.977999999996</v>
      </c>
      <c r="E269" s="15">
        <v>42605.712500000001</v>
      </c>
      <c r="F269" s="15">
        <v>59.79</v>
      </c>
    </row>
    <row r="270" spans="1:6" x14ac:dyDescent="0.35">
      <c r="A270" s="17" t="s">
        <v>185</v>
      </c>
      <c r="B270" s="17" t="s">
        <v>198</v>
      </c>
      <c r="C270" s="15">
        <v>469.55999999999995</v>
      </c>
      <c r="D270" s="15">
        <v>444.01</v>
      </c>
      <c r="E270" s="15">
        <v>0</v>
      </c>
      <c r="F270" s="15">
        <v>25.549999999999997</v>
      </c>
    </row>
    <row r="271" spans="1:6" x14ac:dyDescent="0.35">
      <c r="A271" s="17" t="s">
        <v>185</v>
      </c>
      <c r="B271" s="17" t="s">
        <v>902</v>
      </c>
      <c r="C271" s="15">
        <v>80479.326700000005</v>
      </c>
      <c r="D271" s="15">
        <v>27102.86</v>
      </c>
      <c r="E271" s="15">
        <v>53354.026700000002</v>
      </c>
      <c r="F271" s="15">
        <v>22.439999999999998</v>
      </c>
    </row>
    <row r="272" spans="1:6" x14ac:dyDescent="0.35">
      <c r="A272" s="17" t="s">
        <v>185</v>
      </c>
      <c r="B272" s="17" t="s">
        <v>199</v>
      </c>
      <c r="C272" s="15">
        <v>63184.275000000001</v>
      </c>
      <c r="D272" s="15">
        <v>7224.2249999999995</v>
      </c>
      <c r="E272" s="15">
        <v>22221.550000000003</v>
      </c>
      <c r="F272" s="15">
        <v>33738.5</v>
      </c>
    </row>
    <row r="273" spans="1:6" x14ac:dyDescent="0.35">
      <c r="A273" s="17" t="s">
        <v>185</v>
      </c>
      <c r="B273" s="17" t="s">
        <v>835</v>
      </c>
      <c r="C273" s="16"/>
      <c r="D273" s="16"/>
      <c r="E273" s="16"/>
      <c r="F273" s="16"/>
    </row>
    <row r="274" spans="1:6" x14ac:dyDescent="0.35">
      <c r="A274" s="17" t="s">
        <v>185</v>
      </c>
      <c r="B274" s="17" t="s">
        <v>903</v>
      </c>
      <c r="C274" s="15">
        <v>18479.337499999998</v>
      </c>
      <c r="D274" s="15">
        <v>3220.7040000000002</v>
      </c>
      <c r="E274" s="15">
        <v>15258.6335</v>
      </c>
      <c r="F274" s="15">
        <v>0</v>
      </c>
    </row>
    <row r="275" spans="1:6" x14ac:dyDescent="0.35">
      <c r="A275" s="17" t="s">
        <v>185</v>
      </c>
      <c r="B275" s="17" t="s">
        <v>200</v>
      </c>
      <c r="C275" s="15">
        <v>316.05499999999995</v>
      </c>
      <c r="D275" s="15">
        <v>144.85499999999999</v>
      </c>
      <c r="E275" s="15">
        <v>0</v>
      </c>
      <c r="F275" s="15">
        <v>171.2</v>
      </c>
    </row>
    <row r="276" spans="1:6" x14ac:dyDescent="0.35">
      <c r="A276" s="17" t="s">
        <v>185</v>
      </c>
      <c r="B276" s="17" t="s">
        <v>201</v>
      </c>
      <c r="C276" s="15">
        <v>49944.94</v>
      </c>
      <c r="D276" s="15">
        <v>36083.94</v>
      </c>
      <c r="E276" s="15">
        <v>0</v>
      </c>
      <c r="F276" s="15">
        <v>13861</v>
      </c>
    </row>
    <row r="277" spans="1:6" x14ac:dyDescent="0.35">
      <c r="A277" s="17" t="s">
        <v>185</v>
      </c>
      <c r="B277" s="17" t="s">
        <v>904</v>
      </c>
      <c r="C277" s="15">
        <v>33630.932500000003</v>
      </c>
      <c r="D277" s="15">
        <v>5988.3</v>
      </c>
      <c r="E277" s="15">
        <v>27642.632500000003</v>
      </c>
      <c r="F277" s="15">
        <v>0</v>
      </c>
    </row>
    <row r="278" spans="1:6" ht="29" x14ac:dyDescent="0.35">
      <c r="A278" s="17" t="s">
        <v>185</v>
      </c>
      <c r="B278" s="17" t="s">
        <v>905</v>
      </c>
      <c r="C278" s="15">
        <v>152706.52730000002</v>
      </c>
      <c r="D278" s="15">
        <v>63418.22</v>
      </c>
      <c r="E278" s="15">
        <v>81320.307300000015</v>
      </c>
      <c r="F278" s="15">
        <v>7968</v>
      </c>
    </row>
    <row r="279" spans="1:6" x14ac:dyDescent="0.35">
      <c r="A279" s="17" t="s">
        <v>185</v>
      </c>
      <c r="B279" s="17" t="s">
        <v>202</v>
      </c>
      <c r="C279" s="15">
        <v>26244.396000000001</v>
      </c>
      <c r="D279" s="15">
        <v>2323.7460000000001</v>
      </c>
      <c r="E279" s="15">
        <v>23920.65</v>
      </c>
      <c r="F279" s="15">
        <v>0</v>
      </c>
    </row>
    <row r="280" spans="1:6" x14ac:dyDescent="0.35">
      <c r="A280" s="17" t="s">
        <v>185</v>
      </c>
      <c r="B280" s="17" t="s">
        <v>906</v>
      </c>
      <c r="C280" s="15">
        <v>46936.412000000004</v>
      </c>
      <c r="D280" s="15">
        <v>15525.811999999998</v>
      </c>
      <c r="E280" s="15">
        <v>12071.6</v>
      </c>
      <c r="F280" s="15">
        <v>19339</v>
      </c>
    </row>
    <row r="281" spans="1:6" x14ac:dyDescent="0.35">
      <c r="A281" s="17" t="s">
        <v>185</v>
      </c>
      <c r="B281" s="17" t="s">
        <v>907</v>
      </c>
      <c r="C281" s="15">
        <v>24610.031000000003</v>
      </c>
      <c r="D281" s="15">
        <v>11980.256000000001</v>
      </c>
      <c r="E281" s="15">
        <v>7719.0750000000007</v>
      </c>
      <c r="F281" s="15">
        <v>4910.7</v>
      </c>
    </row>
    <row r="282" spans="1:6" x14ac:dyDescent="0.35">
      <c r="A282" s="17" t="s">
        <v>185</v>
      </c>
      <c r="B282" s="17" t="s">
        <v>203</v>
      </c>
      <c r="C282" s="15">
        <v>8744.6949999999997</v>
      </c>
      <c r="D282" s="15">
        <v>1701.1799999999998</v>
      </c>
      <c r="E282" s="15">
        <v>7043.5149999999994</v>
      </c>
      <c r="F282" s="15">
        <v>0</v>
      </c>
    </row>
    <row r="283" spans="1:6" x14ac:dyDescent="0.35">
      <c r="A283" s="17" t="s">
        <v>185</v>
      </c>
      <c r="B283" s="17" t="s">
        <v>204</v>
      </c>
      <c r="C283" s="15">
        <v>55712.502500000002</v>
      </c>
      <c r="D283" s="15">
        <v>12957.07</v>
      </c>
      <c r="E283" s="15">
        <v>35800.862500000003</v>
      </c>
      <c r="F283" s="15">
        <v>6954.5700000000006</v>
      </c>
    </row>
    <row r="284" spans="1:6" x14ac:dyDescent="0.35">
      <c r="A284" s="17" t="s">
        <v>185</v>
      </c>
      <c r="B284" s="17" t="s">
        <v>205</v>
      </c>
      <c r="C284" s="15">
        <v>6349.8499999999995</v>
      </c>
      <c r="D284" s="15">
        <v>0</v>
      </c>
      <c r="E284" s="15">
        <v>0</v>
      </c>
      <c r="F284" s="15">
        <v>6349.8499999999995</v>
      </c>
    </row>
    <row r="285" spans="1:6" x14ac:dyDescent="0.35">
      <c r="A285" s="17" t="s">
        <v>185</v>
      </c>
      <c r="B285" s="17" t="s">
        <v>206</v>
      </c>
      <c r="C285" s="15">
        <v>50965.796499999997</v>
      </c>
      <c r="D285" s="15">
        <v>23367.434000000001</v>
      </c>
      <c r="E285" s="15">
        <v>26187.362500000003</v>
      </c>
      <c r="F285" s="15">
        <v>1411</v>
      </c>
    </row>
    <row r="286" spans="1:6" x14ac:dyDescent="0.35">
      <c r="A286" s="17" t="s">
        <v>185</v>
      </c>
      <c r="B286" s="17" t="s">
        <v>207</v>
      </c>
      <c r="C286" s="15">
        <v>40940.839</v>
      </c>
      <c r="D286" s="15">
        <v>11081.314</v>
      </c>
      <c r="E286" s="15">
        <v>28397.525000000001</v>
      </c>
      <c r="F286" s="15">
        <v>1462</v>
      </c>
    </row>
    <row r="287" spans="1:6" x14ac:dyDescent="0.35">
      <c r="A287" s="17" t="s">
        <v>208</v>
      </c>
      <c r="B287" s="17" t="s">
        <v>209</v>
      </c>
      <c r="C287" s="15">
        <v>47469.292000000001</v>
      </c>
      <c r="D287" s="15">
        <v>47469.292000000001</v>
      </c>
      <c r="E287" s="15">
        <v>0</v>
      </c>
      <c r="F287" s="15">
        <v>0</v>
      </c>
    </row>
    <row r="288" spans="1:6" x14ac:dyDescent="0.35">
      <c r="A288" s="17" t="s">
        <v>208</v>
      </c>
      <c r="B288" s="17" t="s">
        <v>210</v>
      </c>
      <c r="C288" s="15">
        <v>836.89200000000005</v>
      </c>
      <c r="D288" s="15">
        <v>836.89200000000005</v>
      </c>
      <c r="E288" s="15">
        <v>0</v>
      </c>
      <c r="F288" s="15">
        <v>0</v>
      </c>
    </row>
    <row r="289" spans="1:6" x14ac:dyDescent="0.35">
      <c r="A289" s="17" t="s">
        <v>208</v>
      </c>
      <c r="B289" s="17" t="s">
        <v>836</v>
      </c>
      <c r="C289" s="16"/>
      <c r="D289" s="16"/>
      <c r="E289" s="16"/>
      <c r="F289" s="16"/>
    </row>
    <row r="290" spans="1:6" x14ac:dyDescent="0.35">
      <c r="A290" s="17" t="s">
        <v>208</v>
      </c>
      <c r="B290" s="17" t="s">
        <v>211</v>
      </c>
      <c r="C290" s="15">
        <v>2975.0699999999997</v>
      </c>
      <c r="D290" s="15">
        <v>2975.0699999999997</v>
      </c>
      <c r="E290" s="15">
        <v>0</v>
      </c>
      <c r="F290" s="15">
        <v>0</v>
      </c>
    </row>
    <row r="291" spans="1:6" x14ac:dyDescent="0.35">
      <c r="A291" s="17" t="s">
        <v>208</v>
      </c>
      <c r="B291" s="17" t="s">
        <v>212</v>
      </c>
      <c r="C291" s="15">
        <v>227.5</v>
      </c>
      <c r="D291" s="15">
        <v>227.5</v>
      </c>
      <c r="E291" s="15">
        <v>0</v>
      </c>
      <c r="F291" s="15">
        <v>0</v>
      </c>
    </row>
    <row r="292" spans="1:6" x14ac:dyDescent="0.35">
      <c r="A292" s="17" t="s">
        <v>208</v>
      </c>
      <c r="B292" s="17" t="s">
        <v>837</v>
      </c>
      <c r="C292" s="16"/>
      <c r="D292" s="16"/>
      <c r="E292" s="16"/>
      <c r="F292" s="16"/>
    </row>
    <row r="293" spans="1:6" x14ac:dyDescent="0.35">
      <c r="A293" s="17" t="s">
        <v>208</v>
      </c>
      <c r="B293" s="17" t="s">
        <v>213</v>
      </c>
      <c r="C293" s="15">
        <v>9.9600000000000009</v>
      </c>
      <c r="D293" s="15">
        <v>0</v>
      </c>
      <c r="E293" s="15">
        <v>0</v>
      </c>
      <c r="F293" s="15">
        <v>9.9600000000000009</v>
      </c>
    </row>
    <row r="294" spans="1:6" ht="29" x14ac:dyDescent="0.35">
      <c r="A294" s="17" t="s">
        <v>208</v>
      </c>
      <c r="B294" s="17" t="s">
        <v>838</v>
      </c>
      <c r="C294" s="16"/>
      <c r="D294" s="16"/>
      <c r="E294" s="16"/>
      <c r="F294" s="16"/>
    </row>
    <row r="295" spans="1:6" x14ac:dyDescent="0.35">
      <c r="A295" s="17" t="s">
        <v>208</v>
      </c>
      <c r="B295" s="17" t="s">
        <v>214</v>
      </c>
      <c r="C295" s="15">
        <v>2641.8209999999999</v>
      </c>
      <c r="D295" s="15">
        <v>2641.8209999999999</v>
      </c>
      <c r="E295" s="15">
        <v>0</v>
      </c>
      <c r="F295" s="15">
        <v>0</v>
      </c>
    </row>
    <row r="296" spans="1:6" ht="29" x14ac:dyDescent="0.35">
      <c r="A296" s="17" t="s">
        <v>208</v>
      </c>
      <c r="B296" s="17" t="s">
        <v>839</v>
      </c>
      <c r="C296" s="16"/>
      <c r="D296" s="16"/>
      <c r="E296" s="16"/>
      <c r="F296" s="16"/>
    </row>
    <row r="297" spans="1:6" x14ac:dyDescent="0.35">
      <c r="A297" s="17" t="s">
        <v>208</v>
      </c>
      <c r="B297" s="17" t="s">
        <v>777</v>
      </c>
      <c r="C297" s="15">
        <v>19170.789999999997</v>
      </c>
      <c r="D297" s="15">
        <v>11964.337000000001</v>
      </c>
      <c r="E297" s="15">
        <v>7134.7250000000004</v>
      </c>
      <c r="F297" s="15">
        <v>71.728000000000023</v>
      </c>
    </row>
    <row r="298" spans="1:6" x14ac:dyDescent="0.35">
      <c r="A298" s="17" t="s">
        <v>208</v>
      </c>
      <c r="B298" s="17" t="s">
        <v>215</v>
      </c>
      <c r="C298" s="15">
        <v>0</v>
      </c>
      <c r="D298" s="15">
        <v>0</v>
      </c>
      <c r="E298" s="15">
        <v>0</v>
      </c>
      <c r="F298" s="15">
        <v>0</v>
      </c>
    </row>
    <row r="299" spans="1:6" x14ac:dyDescent="0.35">
      <c r="A299" s="17" t="s">
        <v>208</v>
      </c>
      <c r="B299" s="17" t="s">
        <v>216</v>
      </c>
      <c r="C299" s="15">
        <v>1620.6048000000001</v>
      </c>
      <c r="D299" s="15">
        <v>812.15000000000009</v>
      </c>
      <c r="E299" s="15">
        <v>0</v>
      </c>
      <c r="F299" s="15">
        <v>808.45480000000009</v>
      </c>
    </row>
    <row r="300" spans="1:6" x14ac:dyDescent="0.35">
      <c r="A300" s="17" t="s">
        <v>208</v>
      </c>
      <c r="B300" s="17" t="s">
        <v>217</v>
      </c>
      <c r="C300" s="15">
        <v>401.05799999999999</v>
      </c>
      <c r="D300" s="15">
        <v>401.05799999999999</v>
      </c>
      <c r="E300" s="15">
        <v>0</v>
      </c>
      <c r="F300" s="15">
        <v>0</v>
      </c>
    </row>
    <row r="301" spans="1:6" x14ac:dyDescent="0.35">
      <c r="A301" s="17" t="s">
        <v>208</v>
      </c>
      <c r="B301" s="17" t="s">
        <v>218</v>
      </c>
      <c r="C301" s="15">
        <v>739.42800000000011</v>
      </c>
      <c r="D301" s="15">
        <v>739.42800000000011</v>
      </c>
      <c r="E301" s="15">
        <v>0</v>
      </c>
      <c r="F301" s="15">
        <v>0</v>
      </c>
    </row>
    <row r="302" spans="1:6" x14ac:dyDescent="0.35">
      <c r="A302" s="17" t="s">
        <v>208</v>
      </c>
      <c r="B302" s="17" t="s">
        <v>840</v>
      </c>
      <c r="C302" s="16"/>
      <c r="D302" s="16"/>
      <c r="E302" s="16"/>
      <c r="F302" s="16"/>
    </row>
    <row r="303" spans="1:6" x14ac:dyDescent="0.35">
      <c r="A303" s="17" t="s">
        <v>208</v>
      </c>
      <c r="B303" s="17" t="s">
        <v>219</v>
      </c>
      <c r="C303" s="15">
        <v>737.64599999999996</v>
      </c>
      <c r="D303" s="15">
        <v>737.64599999999996</v>
      </c>
      <c r="E303" s="15">
        <v>0</v>
      </c>
      <c r="F303" s="15">
        <v>0</v>
      </c>
    </row>
    <row r="304" spans="1:6" x14ac:dyDescent="0.35">
      <c r="A304" s="17" t="s">
        <v>208</v>
      </c>
      <c r="B304" s="17" t="s">
        <v>220</v>
      </c>
      <c r="C304" s="15">
        <v>11465.506000000005</v>
      </c>
      <c r="D304" s="15">
        <v>6279.2039999999997</v>
      </c>
      <c r="E304" s="15">
        <v>0</v>
      </c>
      <c r="F304" s="15">
        <v>5186.3020000000006</v>
      </c>
    </row>
    <row r="305" spans="1:6" ht="29" x14ac:dyDescent="0.35">
      <c r="A305" s="17" t="s">
        <v>208</v>
      </c>
      <c r="B305" s="17" t="s">
        <v>221</v>
      </c>
      <c r="C305" s="15">
        <v>2140.92</v>
      </c>
      <c r="D305" s="15">
        <v>2140.92</v>
      </c>
      <c r="E305" s="15">
        <v>0</v>
      </c>
      <c r="F305" s="15">
        <v>0</v>
      </c>
    </row>
    <row r="306" spans="1:6" x14ac:dyDescent="0.35">
      <c r="A306" s="17" t="s">
        <v>208</v>
      </c>
      <c r="B306" s="17" t="s">
        <v>222</v>
      </c>
      <c r="C306" s="15">
        <v>7859.357</v>
      </c>
      <c r="D306" s="15">
        <v>7859.357</v>
      </c>
      <c r="E306" s="15">
        <v>0</v>
      </c>
      <c r="F306" s="15">
        <v>0</v>
      </c>
    </row>
    <row r="307" spans="1:6" ht="29" x14ac:dyDescent="0.35">
      <c r="A307" s="17" t="s">
        <v>208</v>
      </c>
      <c r="B307" s="17" t="s">
        <v>223</v>
      </c>
      <c r="C307" s="15">
        <v>4989.1760000000004</v>
      </c>
      <c r="D307" s="15">
        <v>4989.1760000000004</v>
      </c>
      <c r="E307" s="15">
        <v>0</v>
      </c>
      <c r="F307" s="15">
        <v>0</v>
      </c>
    </row>
    <row r="308" spans="1:6" x14ac:dyDescent="0.35">
      <c r="A308" s="17" t="s">
        <v>208</v>
      </c>
      <c r="B308" s="17" t="s">
        <v>224</v>
      </c>
      <c r="C308" s="15">
        <v>10064.754999999999</v>
      </c>
      <c r="D308" s="15">
        <v>9269.9589999999989</v>
      </c>
      <c r="E308" s="15">
        <v>0</v>
      </c>
      <c r="F308" s="15">
        <v>794.79599999999994</v>
      </c>
    </row>
    <row r="309" spans="1:6" ht="29" x14ac:dyDescent="0.35">
      <c r="A309" s="17" t="s">
        <v>208</v>
      </c>
      <c r="B309" s="17" t="s">
        <v>225</v>
      </c>
      <c r="C309" s="15">
        <v>5472.18</v>
      </c>
      <c r="D309" s="15">
        <v>5456.7719999999999</v>
      </c>
      <c r="E309" s="15">
        <v>0</v>
      </c>
      <c r="F309" s="15">
        <v>15.407999999999999</v>
      </c>
    </row>
    <row r="310" spans="1:6" x14ac:dyDescent="0.35">
      <c r="A310" s="17" t="s">
        <v>208</v>
      </c>
      <c r="B310" s="17" t="s">
        <v>908</v>
      </c>
      <c r="C310" s="16"/>
      <c r="D310" s="16"/>
      <c r="E310" s="16"/>
      <c r="F310" s="16"/>
    </row>
    <row r="311" spans="1:6" x14ac:dyDescent="0.35">
      <c r="A311" s="17" t="s">
        <v>208</v>
      </c>
      <c r="B311" s="17" t="s">
        <v>841</v>
      </c>
      <c r="C311" s="16"/>
      <c r="D311" s="16"/>
      <c r="E311" s="16"/>
      <c r="F311" s="16"/>
    </row>
    <row r="312" spans="1:6" ht="29" x14ac:dyDescent="0.35">
      <c r="A312" s="17" t="s">
        <v>208</v>
      </c>
      <c r="B312" s="17" t="s">
        <v>226</v>
      </c>
      <c r="C312" s="15">
        <v>2383.3220000000001</v>
      </c>
      <c r="D312" s="15">
        <v>2383.3220000000001</v>
      </c>
      <c r="E312" s="15">
        <v>0</v>
      </c>
      <c r="F312" s="15">
        <v>0</v>
      </c>
    </row>
    <row r="313" spans="1:6" ht="29" x14ac:dyDescent="0.35">
      <c r="A313" s="17" t="s">
        <v>208</v>
      </c>
      <c r="B313" s="17" t="s">
        <v>842</v>
      </c>
      <c r="C313" s="16"/>
      <c r="D313" s="16"/>
      <c r="E313" s="16"/>
      <c r="F313" s="16"/>
    </row>
    <row r="314" spans="1:6" ht="29" x14ac:dyDescent="0.35">
      <c r="A314" s="17" t="s">
        <v>208</v>
      </c>
      <c r="B314" s="17" t="s">
        <v>227</v>
      </c>
      <c r="C314" s="15">
        <v>1184.3800000000001</v>
      </c>
      <c r="D314" s="15">
        <v>1160.6999999999998</v>
      </c>
      <c r="E314" s="15">
        <v>0</v>
      </c>
      <c r="F314" s="15">
        <v>23.68</v>
      </c>
    </row>
    <row r="315" spans="1:6" x14ac:dyDescent="0.35">
      <c r="A315" s="17" t="s">
        <v>208</v>
      </c>
      <c r="B315" s="17" t="s">
        <v>228</v>
      </c>
      <c r="C315" s="15">
        <v>0</v>
      </c>
      <c r="D315" s="15">
        <v>0</v>
      </c>
      <c r="E315" s="15">
        <v>0</v>
      </c>
      <c r="F315" s="15">
        <v>0</v>
      </c>
    </row>
    <row r="316" spans="1:6" x14ac:dyDescent="0.35">
      <c r="A316" s="17" t="s">
        <v>208</v>
      </c>
      <c r="B316" s="17" t="s">
        <v>229</v>
      </c>
      <c r="C316" s="15">
        <v>6575.49</v>
      </c>
      <c r="D316" s="15">
        <v>6536.3450000000003</v>
      </c>
      <c r="E316" s="15">
        <v>0</v>
      </c>
      <c r="F316" s="15">
        <v>39.144999999999996</v>
      </c>
    </row>
    <row r="317" spans="1:6" x14ac:dyDescent="0.35">
      <c r="A317" s="17" t="s">
        <v>230</v>
      </c>
      <c r="B317" s="17" t="s">
        <v>231</v>
      </c>
      <c r="C317" s="15">
        <v>1619.5920000000001</v>
      </c>
      <c r="D317" s="15">
        <v>1619.5920000000001</v>
      </c>
      <c r="E317" s="15">
        <v>0</v>
      </c>
      <c r="F317" s="15">
        <v>0</v>
      </c>
    </row>
    <row r="318" spans="1:6" x14ac:dyDescent="0.35">
      <c r="A318" s="17" t="s">
        <v>230</v>
      </c>
      <c r="B318" s="17" t="s">
        <v>232</v>
      </c>
      <c r="C318" s="15">
        <v>7304</v>
      </c>
      <c r="D318" s="15">
        <v>0</v>
      </c>
      <c r="E318" s="15">
        <v>0</v>
      </c>
      <c r="F318" s="15">
        <v>7304</v>
      </c>
    </row>
    <row r="319" spans="1:6" x14ac:dyDescent="0.35">
      <c r="A319" s="17" t="s">
        <v>230</v>
      </c>
      <c r="B319" s="17" t="s">
        <v>909</v>
      </c>
      <c r="C319" s="15">
        <v>60202.8145</v>
      </c>
      <c r="D319" s="15">
        <v>1799.8019999999999</v>
      </c>
      <c r="E319" s="15">
        <v>29894.212500000001</v>
      </c>
      <c r="F319" s="15">
        <v>28508.799999999999</v>
      </c>
    </row>
    <row r="320" spans="1:6" x14ac:dyDescent="0.35">
      <c r="A320" s="17" t="s">
        <v>230</v>
      </c>
      <c r="B320" s="17" t="s">
        <v>233</v>
      </c>
      <c r="C320" s="15">
        <v>49381.279999999999</v>
      </c>
      <c r="D320" s="15">
        <v>13133.44</v>
      </c>
      <c r="E320" s="15">
        <v>36247.839999999997</v>
      </c>
      <c r="F320" s="15">
        <v>0</v>
      </c>
    </row>
    <row r="321" spans="1:6" x14ac:dyDescent="0.35">
      <c r="A321" s="17" t="s">
        <v>230</v>
      </c>
      <c r="B321" s="17" t="s">
        <v>910</v>
      </c>
      <c r="C321" s="15">
        <v>26946</v>
      </c>
      <c r="D321" s="15">
        <v>319</v>
      </c>
      <c r="E321" s="15">
        <v>3770</v>
      </c>
      <c r="F321" s="15">
        <v>22857</v>
      </c>
    </row>
    <row r="322" spans="1:6" x14ac:dyDescent="0.35">
      <c r="A322" s="17" t="s">
        <v>230</v>
      </c>
      <c r="B322" s="17" t="s">
        <v>234</v>
      </c>
      <c r="C322" s="15">
        <v>8282.4399999999987</v>
      </c>
      <c r="D322" s="15">
        <v>3002.04</v>
      </c>
      <c r="E322" s="15">
        <v>1960.4</v>
      </c>
      <c r="F322" s="15">
        <v>3320</v>
      </c>
    </row>
    <row r="323" spans="1:6" x14ac:dyDescent="0.35">
      <c r="A323" s="17" t="s">
        <v>230</v>
      </c>
      <c r="B323" s="17" t="s">
        <v>843</v>
      </c>
      <c r="C323" s="16"/>
      <c r="D323" s="16"/>
      <c r="E323" s="16"/>
      <c r="F323" s="16"/>
    </row>
    <row r="324" spans="1:6" x14ac:dyDescent="0.35">
      <c r="A324" s="17" t="s">
        <v>230</v>
      </c>
      <c r="B324" s="17" t="s">
        <v>235</v>
      </c>
      <c r="C324" s="15">
        <v>0</v>
      </c>
      <c r="D324" s="15">
        <v>0</v>
      </c>
      <c r="E324" s="15">
        <v>0</v>
      </c>
      <c r="F324" s="15">
        <v>0</v>
      </c>
    </row>
    <row r="325" spans="1:6" x14ac:dyDescent="0.35">
      <c r="A325" s="17" t="s">
        <v>230</v>
      </c>
      <c r="B325" s="17" t="s">
        <v>911</v>
      </c>
      <c r="C325" s="15">
        <v>106437.8425</v>
      </c>
      <c r="D325" s="15">
        <v>3327.4600000000005</v>
      </c>
      <c r="E325" s="15">
        <v>61126.3825</v>
      </c>
      <c r="F325" s="15">
        <v>41984</v>
      </c>
    </row>
    <row r="326" spans="1:6" x14ac:dyDescent="0.35">
      <c r="A326" s="17" t="s">
        <v>230</v>
      </c>
      <c r="B326" s="17" t="s">
        <v>236</v>
      </c>
      <c r="C326" s="15">
        <v>7378</v>
      </c>
      <c r="D326" s="15">
        <v>240</v>
      </c>
      <c r="E326" s="15">
        <v>0</v>
      </c>
      <c r="F326" s="15">
        <v>7138</v>
      </c>
    </row>
    <row r="327" spans="1:6" x14ac:dyDescent="0.35">
      <c r="A327" s="17" t="s">
        <v>230</v>
      </c>
      <c r="B327" s="17" t="s">
        <v>237</v>
      </c>
      <c r="C327" s="15">
        <v>7101</v>
      </c>
      <c r="D327" s="15">
        <v>0</v>
      </c>
      <c r="E327" s="15">
        <v>0</v>
      </c>
      <c r="F327" s="15">
        <v>7101</v>
      </c>
    </row>
    <row r="328" spans="1:6" ht="29" x14ac:dyDescent="0.35">
      <c r="A328" s="17" t="s">
        <v>230</v>
      </c>
      <c r="B328" s="17" t="s">
        <v>238</v>
      </c>
      <c r="C328" s="15">
        <v>20403.6145</v>
      </c>
      <c r="D328" s="15">
        <v>5036.2720000000008</v>
      </c>
      <c r="E328" s="15">
        <v>11575.342499999999</v>
      </c>
      <c r="F328" s="15">
        <v>3792</v>
      </c>
    </row>
    <row r="329" spans="1:6" x14ac:dyDescent="0.35">
      <c r="A329" s="17" t="s">
        <v>230</v>
      </c>
      <c r="B329" s="17" t="s">
        <v>239</v>
      </c>
      <c r="C329" s="15">
        <v>59839.804000000004</v>
      </c>
      <c r="D329" s="15">
        <v>26271.431999999997</v>
      </c>
      <c r="E329" s="15">
        <v>0</v>
      </c>
      <c r="F329" s="15">
        <v>33568.372000000003</v>
      </c>
    </row>
    <row r="330" spans="1:6" x14ac:dyDescent="0.35">
      <c r="A330" s="17" t="s">
        <v>230</v>
      </c>
      <c r="B330" s="17" t="s">
        <v>240</v>
      </c>
      <c r="C330" s="15">
        <v>465.96</v>
      </c>
      <c r="D330" s="15">
        <v>465.96</v>
      </c>
      <c r="E330" s="15">
        <v>0</v>
      </c>
      <c r="F330" s="15">
        <v>0</v>
      </c>
    </row>
    <row r="331" spans="1:6" x14ac:dyDescent="0.35">
      <c r="A331" s="17" t="s">
        <v>241</v>
      </c>
      <c r="B331" s="17" t="s">
        <v>242</v>
      </c>
      <c r="C331" s="15">
        <v>1476.6479999999999</v>
      </c>
      <c r="D331" s="15">
        <v>1476.6479999999999</v>
      </c>
      <c r="E331" s="15">
        <v>0</v>
      </c>
      <c r="F331" s="15">
        <v>0</v>
      </c>
    </row>
    <row r="332" spans="1:6" x14ac:dyDescent="0.35">
      <c r="A332" s="17" t="s">
        <v>241</v>
      </c>
      <c r="B332" s="17" t="s">
        <v>243</v>
      </c>
      <c r="C332" s="15">
        <v>69.498000000000005</v>
      </c>
      <c r="D332" s="15">
        <v>69.498000000000005</v>
      </c>
      <c r="E332" s="15">
        <v>0</v>
      </c>
      <c r="F332" s="15">
        <v>0</v>
      </c>
    </row>
    <row r="333" spans="1:6" ht="29" x14ac:dyDescent="0.35">
      <c r="A333" s="17" t="s">
        <v>241</v>
      </c>
      <c r="B333" s="17" t="s">
        <v>244</v>
      </c>
      <c r="C333" s="15">
        <v>36.602800000000002</v>
      </c>
      <c r="D333" s="15">
        <v>0</v>
      </c>
      <c r="E333" s="15">
        <v>0</v>
      </c>
      <c r="F333" s="15">
        <v>36.602800000000002</v>
      </c>
    </row>
    <row r="334" spans="1:6" x14ac:dyDescent="0.35">
      <c r="A334" s="17" t="s">
        <v>241</v>
      </c>
      <c r="B334" s="17" t="s">
        <v>991</v>
      </c>
      <c r="C334" s="19"/>
      <c r="D334" s="19"/>
      <c r="E334" s="19"/>
      <c r="F334" s="19"/>
    </row>
    <row r="335" spans="1:6" ht="29" x14ac:dyDescent="0.35">
      <c r="A335" s="17" t="s">
        <v>241</v>
      </c>
      <c r="B335" s="17" t="s">
        <v>844</v>
      </c>
      <c r="C335" s="19"/>
      <c r="D335" s="19"/>
      <c r="E335" s="19"/>
      <c r="F335" s="19"/>
    </row>
    <row r="336" spans="1:6" x14ac:dyDescent="0.35">
      <c r="A336" s="17" t="s">
        <v>245</v>
      </c>
      <c r="B336" s="17" t="s">
        <v>912</v>
      </c>
      <c r="C336" s="18">
        <v>275460.57890000002</v>
      </c>
      <c r="D336" s="18">
        <v>151223.08799999996</v>
      </c>
      <c r="E336" s="18">
        <v>110049.49089999999</v>
      </c>
      <c r="F336" s="18">
        <v>14188</v>
      </c>
    </row>
    <row r="337" spans="1:6" x14ac:dyDescent="0.35">
      <c r="A337" s="17" t="s">
        <v>245</v>
      </c>
      <c r="B337" s="17" t="s">
        <v>713</v>
      </c>
      <c r="C337" s="18">
        <v>11575.079500000002</v>
      </c>
      <c r="D337" s="18">
        <v>11409.079500000002</v>
      </c>
      <c r="E337" s="18">
        <v>0</v>
      </c>
      <c r="F337" s="18">
        <v>166</v>
      </c>
    </row>
    <row r="338" spans="1:6" x14ac:dyDescent="0.35">
      <c r="A338" s="17" t="s">
        <v>245</v>
      </c>
      <c r="B338" s="17" t="s">
        <v>246</v>
      </c>
      <c r="C338" s="18">
        <v>50497.6855</v>
      </c>
      <c r="D338" s="18">
        <v>38850.758000000002</v>
      </c>
      <c r="E338" s="18">
        <v>11460.8</v>
      </c>
      <c r="F338" s="18">
        <v>186.12750000000003</v>
      </c>
    </row>
    <row r="339" spans="1:6" x14ac:dyDescent="0.35">
      <c r="A339" s="17" t="s">
        <v>245</v>
      </c>
      <c r="B339" s="17" t="s">
        <v>715</v>
      </c>
      <c r="C339" s="18">
        <v>69239.439500000008</v>
      </c>
      <c r="D339" s="18">
        <v>32119.076999999997</v>
      </c>
      <c r="E339" s="18">
        <v>37120.362500000003</v>
      </c>
      <c r="F339" s="18">
        <v>0</v>
      </c>
    </row>
    <row r="340" spans="1:6" x14ac:dyDescent="0.35">
      <c r="A340" s="17" t="s">
        <v>245</v>
      </c>
      <c r="B340" s="17" t="s">
        <v>247</v>
      </c>
      <c r="C340" s="18">
        <v>29442.548500000004</v>
      </c>
      <c r="D340" s="18">
        <v>19072.548500000004</v>
      </c>
      <c r="E340" s="18">
        <v>10370</v>
      </c>
      <c r="F340" s="18">
        <v>0</v>
      </c>
    </row>
    <row r="341" spans="1:6" x14ac:dyDescent="0.35">
      <c r="A341" s="17" t="s">
        <v>245</v>
      </c>
      <c r="B341" s="17" t="s">
        <v>248</v>
      </c>
      <c r="C341" s="18">
        <v>175971.76300000004</v>
      </c>
      <c r="D341" s="18">
        <v>87387.900000000038</v>
      </c>
      <c r="E341" s="18">
        <v>88152.263000000006</v>
      </c>
      <c r="F341" s="18">
        <v>431.6</v>
      </c>
    </row>
    <row r="342" spans="1:6" x14ac:dyDescent="0.35">
      <c r="A342" s="17" t="s">
        <v>245</v>
      </c>
      <c r="B342" s="17" t="s">
        <v>249</v>
      </c>
      <c r="C342" s="18">
        <v>4814.612000000001</v>
      </c>
      <c r="D342" s="18">
        <v>4084.2120000000004</v>
      </c>
      <c r="E342" s="18">
        <v>0</v>
      </c>
      <c r="F342" s="18">
        <v>730.40000000000009</v>
      </c>
    </row>
    <row r="343" spans="1:6" x14ac:dyDescent="0.35">
      <c r="A343" s="17" t="s">
        <v>245</v>
      </c>
      <c r="B343" s="17" t="s">
        <v>250</v>
      </c>
      <c r="C343" s="18">
        <v>21264.539999999997</v>
      </c>
      <c r="D343" s="18">
        <v>21264.539999999997</v>
      </c>
      <c r="E343" s="18">
        <v>0</v>
      </c>
      <c r="F343" s="18">
        <v>0</v>
      </c>
    </row>
    <row r="344" spans="1:6" x14ac:dyDescent="0.35">
      <c r="A344" s="17" t="s">
        <v>245</v>
      </c>
      <c r="B344" s="17" t="s">
        <v>251</v>
      </c>
      <c r="C344" s="18">
        <v>11610.175500000001</v>
      </c>
      <c r="D344" s="18">
        <v>11610.175500000001</v>
      </c>
      <c r="E344" s="18">
        <v>0</v>
      </c>
      <c r="F344" s="18">
        <v>0</v>
      </c>
    </row>
    <row r="345" spans="1:6" x14ac:dyDescent="0.35">
      <c r="A345" s="17" t="s">
        <v>245</v>
      </c>
      <c r="B345" s="17" t="s">
        <v>252</v>
      </c>
      <c r="C345" s="18">
        <v>26891.565000000002</v>
      </c>
      <c r="D345" s="18">
        <v>8233.9449999999997</v>
      </c>
      <c r="E345" s="18">
        <v>18657.62</v>
      </c>
      <c r="F345" s="18">
        <v>0</v>
      </c>
    </row>
    <row r="346" spans="1:6" x14ac:dyDescent="0.35">
      <c r="A346" s="17" t="s">
        <v>245</v>
      </c>
      <c r="B346" s="17" t="s">
        <v>253</v>
      </c>
      <c r="C346" s="18">
        <v>214089.21300000002</v>
      </c>
      <c r="D346" s="18">
        <v>118219.86</v>
      </c>
      <c r="E346" s="18">
        <v>79264.153000000006</v>
      </c>
      <c r="F346" s="18">
        <v>16605.2</v>
      </c>
    </row>
    <row r="347" spans="1:6" x14ac:dyDescent="0.35">
      <c r="A347" s="17" t="s">
        <v>245</v>
      </c>
      <c r="B347" s="17" t="s">
        <v>254</v>
      </c>
      <c r="C347" s="18">
        <v>4244.5424999999996</v>
      </c>
      <c r="D347" s="18">
        <v>4244.5424999999996</v>
      </c>
      <c r="E347" s="18">
        <v>0</v>
      </c>
      <c r="F347" s="18">
        <v>0</v>
      </c>
    </row>
    <row r="348" spans="1:6" x14ac:dyDescent="0.35">
      <c r="A348" s="17" t="s">
        <v>245</v>
      </c>
      <c r="B348" s="17" t="s">
        <v>255</v>
      </c>
      <c r="C348" s="18">
        <v>56476.485000000001</v>
      </c>
      <c r="D348" s="18">
        <v>15661.445</v>
      </c>
      <c r="E348" s="18">
        <v>40815.040000000001</v>
      </c>
      <c r="F348" s="18">
        <v>0</v>
      </c>
    </row>
    <row r="349" spans="1:6" x14ac:dyDescent="0.35">
      <c r="A349" s="17" t="s">
        <v>245</v>
      </c>
      <c r="B349" s="17" t="s">
        <v>256</v>
      </c>
      <c r="C349" s="18">
        <v>1737.8789999999999</v>
      </c>
      <c r="D349" s="18">
        <v>1737.8789999999999</v>
      </c>
      <c r="E349" s="18">
        <v>0</v>
      </c>
      <c r="F349" s="18">
        <v>0</v>
      </c>
    </row>
    <row r="350" spans="1:6" x14ac:dyDescent="0.35">
      <c r="A350" s="17" t="s">
        <v>245</v>
      </c>
      <c r="B350" s="17" t="s">
        <v>723</v>
      </c>
      <c r="C350" s="18">
        <v>14759.7395</v>
      </c>
      <c r="D350" s="18">
        <v>14759.7395</v>
      </c>
      <c r="E350" s="18">
        <v>0</v>
      </c>
      <c r="F350" s="18">
        <v>0</v>
      </c>
    </row>
    <row r="351" spans="1:6" ht="29" x14ac:dyDescent="0.35">
      <c r="A351" s="17" t="s">
        <v>245</v>
      </c>
      <c r="B351" s="17" t="s">
        <v>724</v>
      </c>
      <c r="C351" s="18">
        <v>29840.8295</v>
      </c>
      <c r="D351" s="18">
        <v>25463.3295</v>
      </c>
      <c r="E351" s="18">
        <v>4377.5</v>
      </c>
      <c r="F351" s="18">
        <v>0</v>
      </c>
    </row>
    <row r="352" spans="1:6" x14ac:dyDescent="0.35">
      <c r="A352" s="17" t="s">
        <v>245</v>
      </c>
      <c r="B352" s="17" t="s">
        <v>257</v>
      </c>
      <c r="C352" s="18">
        <v>208904.37899999999</v>
      </c>
      <c r="D352" s="18">
        <v>145196.61200000002</v>
      </c>
      <c r="E352" s="18">
        <v>63022.967000000004</v>
      </c>
      <c r="F352" s="18">
        <v>684.8</v>
      </c>
    </row>
    <row r="353" spans="1:6" x14ac:dyDescent="0.35">
      <c r="A353" s="17" t="s">
        <v>245</v>
      </c>
      <c r="B353" s="17" t="s">
        <v>258</v>
      </c>
      <c r="C353" s="18">
        <v>491094.88700000005</v>
      </c>
      <c r="D353" s="18">
        <v>120153.978</v>
      </c>
      <c r="E353" s="18">
        <v>310251.30900000001</v>
      </c>
      <c r="F353" s="18">
        <v>60689.599999999999</v>
      </c>
    </row>
    <row r="354" spans="1:6" x14ac:dyDescent="0.35">
      <c r="A354" s="17" t="s">
        <v>245</v>
      </c>
      <c r="B354" s="17" t="s">
        <v>734</v>
      </c>
      <c r="C354" s="18">
        <v>27021.34</v>
      </c>
      <c r="D354" s="18">
        <v>10563.822000000002</v>
      </c>
      <c r="E354" s="18">
        <v>15300</v>
      </c>
      <c r="F354" s="18">
        <v>1157.518</v>
      </c>
    </row>
    <row r="355" spans="1:6" x14ac:dyDescent="0.35">
      <c r="A355" s="17" t="s">
        <v>245</v>
      </c>
      <c r="B355" s="17" t="s">
        <v>259</v>
      </c>
      <c r="C355" s="18">
        <v>189117.23749999999</v>
      </c>
      <c r="D355" s="18">
        <v>126076.21900000003</v>
      </c>
      <c r="E355" s="18">
        <v>57861.818499999994</v>
      </c>
      <c r="F355" s="18">
        <v>5179.2</v>
      </c>
    </row>
    <row r="356" spans="1:6" x14ac:dyDescent="0.35">
      <c r="A356" s="17" t="s">
        <v>245</v>
      </c>
      <c r="B356" s="17" t="s">
        <v>260</v>
      </c>
      <c r="C356" s="18">
        <v>32033.392499999998</v>
      </c>
      <c r="D356" s="18">
        <v>26111.232500000002</v>
      </c>
      <c r="E356" s="18">
        <v>5556.96</v>
      </c>
      <c r="F356" s="18">
        <v>365.20000000000005</v>
      </c>
    </row>
    <row r="357" spans="1:6" x14ac:dyDescent="0.35">
      <c r="A357" s="17" t="s">
        <v>245</v>
      </c>
      <c r="B357" s="17" t="s">
        <v>261</v>
      </c>
      <c r="C357" s="18">
        <v>209296.55350000007</v>
      </c>
      <c r="D357" s="18">
        <v>33232.183999999994</v>
      </c>
      <c r="E357" s="18">
        <v>167100.36949999997</v>
      </c>
      <c r="F357" s="18">
        <v>8964</v>
      </c>
    </row>
    <row r="358" spans="1:6" x14ac:dyDescent="0.35">
      <c r="A358" s="17" t="s">
        <v>245</v>
      </c>
      <c r="B358" s="17" t="s">
        <v>262</v>
      </c>
      <c r="C358" s="18">
        <v>26287.417400000006</v>
      </c>
      <c r="D358" s="18">
        <v>3499.9470000000001</v>
      </c>
      <c r="E358" s="18">
        <v>22787.470399999998</v>
      </c>
      <c r="F358" s="18">
        <v>0</v>
      </c>
    </row>
    <row r="359" spans="1:6" x14ac:dyDescent="0.35">
      <c r="A359" s="17" t="s">
        <v>245</v>
      </c>
      <c r="B359" s="17" t="s">
        <v>913</v>
      </c>
      <c r="C359" s="18">
        <v>228805.79950000002</v>
      </c>
      <c r="D359" s="18">
        <v>128990.85700000002</v>
      </c>
      <c r="E359" s="18">
        <v>98839.04250000001</v>
      </c>
      <c r="F359" s="18">
        <v>975.9</v>
      </c>
    </row>
    <row r="360" spans="1:6" x14ac:dyDescent="0.35">
      <c r="A360" s="17" t="s">
        <v>245</v>
      </c>
      <c r="B360" s="17" t="s">
        <v>263</v>
      </c>
      <c r="C360" s="18">
        <v>16848.891500000005</v>
      </c>
      <c r="D360" s="18">
        <v>16848.891500000005</v>
      </c>
      <c r="E360" s="18">
        <v>0</v>
      </c>
      <c r="F360" s="18">
        <v>0</v>
      </c>
    </row>
    <row r="361" spans="1:6" ht="29" x14ac:dyDescent="0.35">
      <c r="A361" s="17" t="s">
        <v>245</v>
      </c>
      <c r="B361" s="17" t="s">
        <v>738</v>
      </c>
      <c r="C361" s="18">
        <v>5964.6715000000004</v>
      </c>
      <c r="D361" s="18">
        <v>5964.6715000000004</v>
      </c>
      <c r="E361" s="18">
        <v>0</v>
      </c>
      <c r="F361" s="18">
        <v>0</v>
      </c>
    </row>
    <row r="362" spans="1:6" ht="29" x14ac:dyDescent="0.35">
      <c r="A362" s="17" t="s">
        <v>245</v>
      </c>
      <c r="B362" s="17" t="s">
        <v>264</v>
      </c>
      <c r="C362" s="18">
        <v>2144.1085000000003</v>
      </c>
      <c r="D362" s="18">
        <v>2144.1085000000003</v>
      </c>
      <c r="E362" s="18">
        <v>0</v>
      </c>
      <c r="F362" s="18">
        <v>0</v>
      </c>
    </row>
    <row r="363" spans="1:6" ht="29" x14ac:dyDescent="0.35">
      <c r="A363" s="17" t="s">
        <v>245</v>
      </c>
      <c r="B363" s="17" t="s">
        <v>914</v>
      </c>
      <c r="C363" s="18">
        <v>233286.85660000003</v>
      </c>
      <c r="D363" s="18">
        <v>73942.348000000027</v>
      </c>
      <c r="E363" s="18">
        <v>158295.84859999997</v>
      </c>
      <c r="F363" s="18">
        <v>1048.6600000000001</v>
      </c>
    </row>
    <row r="364" spans="1:6" x14ac:dyDescent="0.35">
      <c r="A364" s="17" t="s">
        <v>245</v>
      </c>
      <c r="B364" s="17" t="s">
        <v>265</v>
      </c>
      <c r="C364" s="18">
        <v>8192.0040000000008</v>
      </c>
      <c r="D364" s="18">
        <v>8139.7139999999999</v>
      </c>
      <c r="E364" s="18">
        <v>0</v>
      </c>
      <c r="F364" s="18">
        <v>52.290000000000006</v>
      </c>
    </row>
    <row r="365" spans="1:6" x14ac:dyDescent="0.35">
      <c r="A365" s="17" t="s">
        <v>245</v>
      </c>
      <c r="B365" s="17" t="s">
        <v>266</v>
      </c>
      <c r="C365" s="18">
        <v>16545.130500000003</v>
      </c>
      <c r="D365" s="18">
        <v>13030.893000000002</v>
      </c>
      <c r="E365" s="18">
        <v>3514.2375000000002</v>
      </c>
      <c r="F365" s="18">
        <v>0</v>
      </c>
    </row>
    <row r="366" spans="1:6" x14ac:dyDescent="0.35">
      <c r="A366" s="17" t="s">
        <v>245</v>
      </c>
      <c r="B366" s="17" t="s">
        <v>267</v>
      </c>
      <c r="C366" s="18">
        <v>215258.03099999993</v>
      </c>
      <c r="D366" s="18">
        <v>65778.410000000018</v>
      </c>
      <c r="E366" s="18">
        <v>145537.12100000001</v>
      </c>
      <c r="F366" s="18">
        <v>3942.5</v>
      </c>
    </row>
    <row r="367" spans="1:6" x14ac:dyDescent="0.35">
      <c r="A367" s="17" t="s">
        <v>268</v>
      </c>
      <c r="B367" s="17" t="s">
        <v>269</v>
      </c>
      <c r="C367" s="18">
        <v>4585.2840000000006</v>
      </c>
      <c r="D367" s="18">
        <v>4585.2840000000006</v>
      </c>
      <c r="E367" s="18">
        <v>0</v>
      </c>
      <c r="F367" s="18">
        <v>0</v>
      </c>
    </row>
    <row r="368" spans="1:6" x14ac:dyDescent="0.35">
      <c r="A368" s="17" t="s">
        <v>268</v>
      </c>
      <c r="B368" s="17" t="s">
        <v>270</v>
      </c>
      <c r="C368" s="18">
        <v>128157.51369999994</v>
      </c>
      <c r="D368" s="18">
        <v>109969.55869999998</v>
      </c>
      <c r="E368" s="18">
        <v>18161.974999999999</v>
      </c>
      <c r="F368" s="18">
        <v>25.98</v>
      </c>
    </row>
    <row r="369" spans="1:6" x14ac:dyDescent="0.35">
      <c r="A369" s="17" t="s">
        <v>268</v>
      </c>
      <c r="B369" s="17" t="s">
        <v>271</v>
      </c>
      <c r="C369" s="18">
        <v>49646.980599999995</v>
      </c>
      <c r="D369" s="18">
        <v>49646.980599999995</v>
      </c>
      <c r="E369" s="18">
        <v>0</v>
      </c>
      <c r="F369" s="18">
        <v>0</v>
      </c>
    </row>
    <row r="370" spans="1:6" x14ac:dyDescent="0.35">
      <c r="A370" s="17" t="s">
        <v>268</v>
      </c>
      <c r="B370" s="17" t="s">
        <v>272</v>
      </c>
      <c r="C370" s="18">
        <v>28306.861400000002</v>
      </c>
      <c r="D370" s="18">
        <v>28287.601400000003</v>
      </c>
      <c r="E370" s="18">
        <v>0</v>
      </c>
      <c r="F370" s="18">
        <v>19.259999999999998</v>
      </c>
    </row>
    <row r="371" spans="1:6" ht="29" x14ac:dyDescent="0.35">
      <c r="A371" s="17" t="s">
        <v>268</v>
      </c>
      <c r="B371" s="17" t="s">
        <v>273</v>
      </c>
      <c r="C371" s="18">
        <v>27049.081600000001</v>
      </c>
      <c r="D371" s="18">
        <v>27049.081600000001</v>
      </c>
      <c r="E371" s="18">
        <v>0</v>
      </c>
      <c r="F371" s="18">
        <v>0</v>
      </c>
    </row>
    <row r="372" spans="1:6" x14ac:dyDescent="0.35">
      <c r="A372" s="17" t="s">
        <v>268</v>
      </c>
      <c r="B372" s="17" t="s">
        <v>274</v>
      </c>
      <c r="C372" s="18">
        <v>53342.824499999988</v>
      </c>
      <c r="D372" s="18">
        <v>53093.300499999998</v>
      </c>
      <c r="E372" s="18">
        <v>0</v>
      </c>
      <c r="F372" s="18">
        <v>249.524</v>
      </c>
    </row>
    <row r="373" spans="1:6" x14ac:dyDescent="0.35">
      <c r="A373" s="17" t="s">
        <v>268</v>
      </c>
      <c r="B373" s="17" t="s">
        <v>275</v>
      </c>
      <c r="C373" s="18">
        <v>31041.685500000003</v>
      </c>
      <c r="D373" s="18">
        <v>31041.685500000003</v>
      </c>
      <c r="E373" s="18">
        <v>0</v>
      </c>
      <c r="F373" s="18">
        <v>0</v>
      </c>
    </row>
    <row r="374" spans="1:6" x14ac:dyDescent="0.35">
      <c r="A374" s="17" t="s">
        <v>268</v>
      </c>
      <c r="B374" s="17" t="s">
        <v>726</v>
      </c>
      <c r="C374" s="18">
        <v>10801.204099999999</v>
      </c>
      <c r="D374" s="18">
        <v>10801.204099999999</v>
      </c>
      <c r="E374" s="18">
        <v>0</v>
      </c>
      <c r="F374" s="18">
        <v>0</v>
      </c>
    </row>
    <row r="375" spans="1:6" x14ac:dyDescent="0.35">
      <c r="A375" s="17" t="s">
        <v>268</v>
      </c>
      <c r="B375" s="17" t="s">
        <v>276</v>
      </c>
      <c r="C375" s="18">
        <v>46233.046800000004</v>
      </c>
      <c r="D375" s="18">
        <v>46233.046800000004</v>
      </c>
      <c r="E375" s="18">
        <v>0</v>
      </c>
      <c r="F375" s="18">
        <v>0</v>
      </c>
    </row>
    <row r="376" spans="1:6" x14ac:dyDescent="0.35">
      <c r="A376" s="17" t="s">
        <v>268</v>
      </c>
      <c r="B376" s="17" t="s">
        <v>729</v>
      </c>
      <c r="C376" s="18">
        <v>14540.869999999999</v>
      </c>
      <c r="D376" s="18">
        <v>14540.869999999999</v>
      </c>
      <c r="E376" s="18">
        <v>0</v>
      </c>
      <c r="F376" s="18">
        <v>0</v>
      </c>
    </row>
    <row r="377" spans="1:6" x14ac:dyDescent="0.35">
      <c r="A377" s="17" t="s">
        <v>268</v>
      </c>
      <c r="B377" s="17" t="s">
        <v>277</v>
      </c>
      <c r="C377" s="18">
        <v>11355.012600000002</v>
      </c>
      <c r="D377" s="18">
        <v>11355.012600000002</v>
      </c>
      <c r="E377" s="18">
        <v>0</v>
      </c>
      <c r="F377" s="18">
        <v>0</v>
      </c>
    </row>
    <row r="378" spans="1:6" x14ac:dyDescent="0.35">
      <c r="A378" s="17" t="s">
        <v>268</v>
      </c>
      <c r="B378" s="17" t="s">
        <v>731</v>
      </c>
      <c r="C378" s="18">
        <v>22467.032500000001</v>
      </c>
      <c r="D378" s="18">
        <v>22467.032500000001</v>
      </c>
      <c r="E378" s="18">
        <v>0</v>
      </c>
      <c r="F378" s="18">
        <v>0</v>
      </c>
    </row>
    <row r="379" spans="1:6" x14ac:dyDescent="0.35">
      <c r="A379" s="17" t="s">
        <v>268</v>
      </c>
      <c r="B379" s="17" t="s">
        <v>278</v>
      </c>
      <c r="C379" s="18">
        <v>9210.3696</v>
      </c>
      <c r="D379" s="18">
        <v>9196.6736000000001</v>
      </c>
      <c r="E379" s="18">
        <v>0</v>
      </c>
      <c r="F379" s="18">
        <v>13.696</v>
      </c>
    </row>
    <row r="380" spans="1:6" x14ac:dyDescent="0.35">
      <c r="A380" s="17" t="s">
        <v>268</v>
      </c>
      <c r="B380" s="17" t="s">
        <v>279</v>
      </c>
      <c r="C380" s="18">
        <v>41473.531400000007</v>
      </c>
      <c r="D380" s="18">
        <v>41402.843900000007</v>
      </c>
      <c r="E380" s="18">
        <v>70.6875</v>
      </c>
      <c r="F380" s="18">
        <v>0</v>
      </c>
    </row>
    <row r="381" spans="1:6" x14ac:dyDescent="0.35">
      <c r="A381" s="17" t="s">
        <v>268</v>
      </c>
      <c r="B381" s="17" t="s">
        <v>737</v>
      </c>
      <c r="C381" s="18">
        <v>60761.541500000021</v>
      </c>
      <c r="D381" s="18">
        <v>60761.541500000021</v>
      </c>
      <c r="E381" s="18">
        <v>0</v>
      </c>
      <c r="F381" s="18">
        <v>0</v>
      </c>
    </row>
    <row r="382" spans="1:6" x14ac:dyDescent="0.35">
      <c r="A382" s="17" t="s">
        <v>268</v>
      </c>
      <c r="B382" s="17" t="s">
        <v>280</v>
      </c>
      <c r="C382" s="19"/>
      <c r="D382" s="19"/>
      <c r="E382" s="19"/>
      <c r="F382" s="19"/>
    </row>
    <row r="383" spans="1:6" x14ac:dyDescent="0.35">
      <c r="A383" s="17" t="s">
        <v>268</v>
      </c>
      <c r="B383" s="17" t="s">
        <v>744</v>
      </c>
      <c r="C383" s="18">
        <v>1860.6555000000001</v>
      </c>
      <c r="D383" s="18">
        <v>1860.6555000000001</v>
      </c>
      <c r="E383" s="18">
        <v>0</v>
      </c>
      <c r="F383" s="18">
        <v>0</v>
      </c>
    </row>
    <row r="384" spans="1:6" ht="29" x14ac:dyDescent="0.35">
      <c r="A384" s="17" t="s">
        <v>281</v>
      </c>
      <c r="B384" s="17" t="s">
        <v>915</v>
      </c>
      <c r="C384" s="18">
        <v>34934.273199999996</v>
      </c>
      <c r="D384" s="18">
        <v>1543.2360000000001</v>
      </c>
      <c r="E384" s="18">
        <v>22941.037199999999</v>
      </c>
      <c r="F384" s="18">
        <v>10450</v>
      </c>
    </row>
    <row r="385" spans="1:6" ht="29" x14ac:dyDescent="0.35">
      <c r="A385" s="17" t="s">
        <v>281</v>
      </c>
      <c r="B385" s="17" t="s">
        <v>282</v>
      </c>
      <c r="C385" s="18">
        <v>8359.76</v>
      </c>
      <c r="D385" s="18">
        <v>0</v>
      </c>
      <c r="E385" s="18">
        <v>0</v>
      </c>
      <c r="F385" s="18">
        <v>8359.76</v>
      </c>
    </row>
    <row r="386" spans="1:6" ht="29" x14ac:dyDescent="0.35">
      <c r="A386" s="17" t="s">
        <v>281</v>
      </c>
      <c r="B386" s="17" t="s">
        <v>845</v>
      </c>
      <c r="C386" s="19"/>
      <c r="D386" s="19"/>
      <c r="E386" s="19"/>
      <c r="F386" s="19"/>
    </row>
    <row r="387" spans="1:6" ht="29" x14ac:dyDescent="0.35">
      <c r="A387" s="17" t="s">
        <v>281</v>
      </c>
      <c r="B387" s="17" t="s">
        <v>778</v>
      </c>
      <c r="C387" s="18">
        <v>48044.065000000002</v>
      </c>
      <c r="D387" s="18">
        <v>7209.47</v>
      </c>
      <c r="E387" s="18">
        <v>40834.595000000001</v>
      </c>
      <c r="F387" s="18">
        <v>0</v>
      </c>
    </row>
    <row r="388" spans="1:6" ht="29" x14ac:dyDescent="0.35">
      <c r="A388" s="17" t="s">
        <v>281</v>
      </c>
      <c r="B388" s="17" t="s">
        <v>916</v>
      </c>
      <c r="C388" s="19"/>
      <c r="D388" s="19"/>
      <c r="E388" s="19"/>
      <c r="F388" s="19"/>
    </row>
    <row r="389" spans="1:6" ht="29" x14ac:dyDescent="0.35">
      <c r="A389" s="17" t="s">
        <v>281</v>
      </c>
      <c r="B389" s="17" t="s">
        <v>283</v>
      </c>
      <c r="C389" s="18">
        <v>25737.076999999997</v>
      </c>
      <c r="D389" s="18">
        <v>2376.9120000000003</v>
      </c>
      <c r="E389" s="18">
        <v>23360.165000000001</v>
      </c>
      <c r="F389" s="18">
        <v>0</v>
      </c>
    </row>
    <row r="390" spans="1:6" ht="29" x14ac:dyDescent="0.35">
      <c r="A390" s="17" t="s">
        <v>281</v>
      </c>
      <c r="B390" s="17" t="s">
        <v>284</v>
      </c>
      <c r="C390" s="18">
        <v>22085.402999999998</v>
      </c>
      <c r="D390" s="18">
        <v>11026.898999999999</v>
      </c>
      <c r="E390" s="18">
        <v>0</v>
      </c>
      <c r="F390" s="18">
        <v>11058.503999999999</v>
      </c>
    </row>
    <row r="391" spans="1:6" ht="29" x14ac:dyDescent="0.35">
      <c r="A391" s="17" t="s">
        <v>281</v>
      </c>
      <c r="B391" s="17" t="s">
        <v>285</v>
      </c>
      <c r="C391" s="18">
        <v>210.048</v>
      </c>
      <c r="D391" s="18">
        <v>210.048</v>
      </c>
      <c r="E391" s="18">
        <v>0</v>
      </c>
      <c r="F391" s="18">
        <v>0</v>
      </c>
    </row>
    <row r="392" spans="1:6" ht="29" x14ac:dyDescent="0.35">
      <c r="A392" s="17" t="s">
        <v>281</v>
      </c>
      <c r="B392" s="17" t="s">
        <v>286</v>
      </c>
      <c r="C392" s="18">
        <v>140380.75400000002</v>
      </c>
      <c r="D392" s="18">
        <v>30198.824000000001</v>
      </c>
      <c r="E392" s="18">
        <v>76327.47</v>
      </c>
      <c r="F392" s="18">
        <v>33854.46</v>
      </c>
    </row>
    <row r="393" spans="1:6" ht="29" x14ac:dyDescent="0.35">
      <c r="A393" s="17" t="s">
        <v>281</v>
      </c>
      <c r="B393" s="17" t="s">
        <v>846</v>
      </c>
      <c r="C393" s="19"/>
      <c r="D393" s="19"/>
      <c r="E393" s="19"/>
      <c r="F393" s="19"/>
    </row>
    <row r="394" spans="1:6" ht="29" x14ac:dyDescent="0.35">
      <c r="A394" s="17" t="s">
        <v>281</v>
      </c>
      <c r="B394" s="17" t="s">
        <v>287</v>
      </c>
      <c r="C394" s="18">
        <v>77647.092000000004</v>
      </c>
      <c r="D394" s="18">
        <v>20312.582000000002</v>
      </c>
      <c r="E394" s="18">
        <v>57334.51</v>
      </c>
      <c r="F394" s="18">
        <v>0</v>
      </c>
    </row>
    <row r="395" spans="1:6" ht="29" x14ac:dyDescent="0.35">
      <c r="A395" s="17" t="s">
        <v>281</v>
      </c>
      <c r="B395" s="17" t="s">
        <v>847</v>
      </c>
      <c r="C395" s="19"/>
      <c r="D395" s="19"/>
      <c r="E395" s="19"/>
      <c r="F395" s="19"/>
    </row>
    <row r="396" spans="1:6" ht="29" x14ac:dyDescent="0.35">
      <c r="A396" s="17" t="s">
        <v>281</v>
      </c>
      <c r="B396" s="17" t="s">
        <v>288</v>
      </c>
      <c r="C396" s="18">
        <v>101254.766</v>
      </c>
      <c r="D396" s="18">
        <v>58365.178</v>
      </c>
      <c r="E396" s="18">
        <v>35917.587999999996</v>
      </c>
      <c r="F396" s="18">
        <v>6972</v>
      </c>
    </row>
    <row r="397" spans="1:6" ht="29" x14ac:dyDescent="0.35">
      <c r="A397" s="17" t="s">
        <v>281</v>
      </c>
      <c r="B397" s="17" t="s">
        <v>289</v>
      </c>
      <c r="C397" s="18">
        <v>53865.761999999995</v>
      </c>
      <c r="D397" s="18">
        <v>6357.8519999999999</v>
      </c>
      <c r="E397" s="18">
        <v>38830.35</v>
      </c>
      <c r="F397" s="18">
        <v>8677.5600000000013</v>
      </c>
    </row>
    <row r="398" spans="1:6" ht="29" x14ac:dyDescent="0.35">
      <c r="A398" s="17" t="s">
        <v>281</v>
      </c>
      <c r="B398" s="17" t="s">
        <v>290</v>
      </c>
      <c r="C398" s="18">
        <v>264.10000000000002</v>
      </c>
      <c r="D398" s="18">
        <v>264.10000000000002</v>
      </c>
      <c r="E398" s="18">
        <v>0</v>
      </c>
      <c r="F398" s="18">
        <v>0</v>
      </c>
    </row>
    <row r="399" spans="1:6" ht="29" x14ac:dyDescent="0.35">
      <c r="A399" s="17" t="s">
        <v>281</v>
      </c>
      <c r="B399" s="17" t="s">
        <v>848</v>
      </c>
      <c r="C399" s="19"/>
      <c r="D399" s="19"/>
      <c r="E399" s="19"/>
      <c r="F399" s="19"/>
    </row>
    <row r="400" spans="1:6" ht="29" x14ac:dyDescent="0.35">
      <c r="A400" s="17" t="s">
        <v>281</v>
      </c>
      <c r="B400" s="17" t="s">
        <v>291</v>
      </c>
      <c r="C400" s="18">
        <v>5626.7</v>
      </c>
      <c r="D400" s="18">
        <v>5626.7</v>
      </c>
      <c r="E400" s="18">
        <v>0</v>
      </c>
      <c r="F400" s="18">
        <v>0</v>
      </c>
    </row>
    <row r="401" spans="1:6" ht="29" x14ac:dyDescent="0.35">
      <c r="A401" s="17" t="s">
        <v>281</v>
      </c>
      <c r="B401" s="17" t="s">
        <v>849</v>
      </c>
      <c r="C401" s="19"/>
      <c r="D401" s="19"/>
      <c r="E401" s="19"/>
      <c r="F401" s="19"/>
    </row>
    <row r="402" spans="1:6" ht="29" x14ac:dyDescent="0.35">
      <c r="A402" s="17" t="s">
        <v>281</v>
      </c>
      <c r="B402" s="17" t="s">
        <v>292</v>
      </c>
      <c r="C402" s="18">
        <v>4901</v>
      </c>
      <c r="D402" s="18">
        <v>0</v>
      </c>
      <c r="E402" s="18">
        <v>4901</v>
      </c>
      <c r="F402" s="18">
        <v>0</v>
      </c>
    </row>
    <row r="403" spans="1:6" ht="29" x14ac:dyDescent="0.35">
      <c r="A403" s="17" t="s">
        <v>281</v>
      </c>
      <c r="B403" s="17" t="s">
        <v>293</v>
      </c>
      <c r="C403" s="18">
        <v>308.22000000000003</v>
      </c>
      <c r="D403" s="18">
        <v>308.22000000000003</v>
      </c>
      <c r="E403" s="18">
        <v>0</v>
      </c>
      <c r="F403" s="18">
        <v>0</v>
      </c>
    </row>
    <row r="404" spans="1:6" ht="29" x14ac:dyDescent="0.35">
      <c r="A404" s="17" t="s">
        <v>281</v>
      </c>
      <c r="B404" s="17" t="s">
        <v>294</v>
      </c>
      <c r="C404" s="18">
        <v>10673.117999999999</v>
      </c>
      <c r="D404" s="18">
        <v>1248.1179999999999</v>
      </c>
      <c r="E404" s="18">
        <v>9425</v>
      </c>
      <c r="F404" s="18">
        <v>0</v>
      </c>
    </row>
    <row r="405" spans="1:6" ht="29" x14ac:dyDescent="0.35">
      <c r="A405" s="17" t="s">
        <v>281</v>
      </c>
      <c r="B405" s="17" t="s">
        <v>779</v>
      </c>
      <c r="C405" s="18">
        <v>57962.878000000004</v>
      </c>
      <c r="D405" s="18">
        <v>7157.3280000000004</v>
      </c>
      <c r="E405" s="18">
        <v>44165.55</v>
      </c>
      <c r="F405" s="18">
        <v>6640</v>
      </c>
    </row>
    <row r="406" spans="1:6" x14ac:dyDescent="0.35">
      <c r="A406" s="17" t="s">
        <v>295</v>
      </c>
      <c r="B406" s="17" t="s">
        <v>296</v>
      </c>
      <c r="C406" s="18">
        <v>3429.3</v>
      </c>
      <c r="D406" s="18">
        <v>3429.3</v>
      </c>
      <c r="E406" s="18">
        <v>0</v>
      </c>
      <c r="F406" s="18">
        <v>0</v>
      </c>
    </row>
    <row r="407" spans="1:6" x14ac:dyDescent="0.35">
      <c r="A407" s="17" t="s">
        <v>295</v>
      </c>
      <c r="B407" s="17" t="s">
        <v>850</v>
      </c>
      <c r="C407" s="19"/>
      <c r="D407" s="19"/>
      <c r="E407" s="19"/>
      <c r="F407" s="19"/>
    </row>
    <row r="408" spans="1:6" x14ac:dyDescent="0.35">
      <c r="A408" s="17" t="s">
        <v>295</v>
      </c>
      <c r="B408" s="17" t="s">
        <v>297</v>
      </c>
      <c r="C408" s="18">
        <v>1259.6400000000001</v>
      </c>
      <c r="D408" s="18">
        <v>1259.6400000000001</v>
      </c>
      <c r="E408" s="18">
        <v>0</v>
      </c>
      <c r="F408" s="18">
        <v>0</v>
      </c>
    </row>
    <row r="409" spans="1:6" x14ac:dyDescent="0.35">
      <c r="A409" s="17" t="s">
        <v>295</v>
      </c>
      <c r="B409" s="17" t="s">
        <v>298</v>
      </c>
      <c r="C409" s="18">
        <v>6537.9</v>
      </c>
      <c r="D409" s="18">
        <v>6537.9</v>
      </c>
      <c r="E409" s="18">
        <v>0</v>
      </c>
      <c r="F409" s="18">
        <v>0</v>
      </c>
    </row>
    <row r="410" spans="1:6" x14ac:dyDescent="0.35">
      <c r="A410" s="17" t="s">
        <v>295</v>
      </c>
      <c r="B410" s="17" t="s">
        <v>299</v>
      </c>
      <c r="C410" s="18">
        <v>3623.3719999999994</v>
      </c>
      <c r="D410" s="18">
        <v>3589.1319999999996</v>
      </c>
      <c r="E410" s="18">
        <v>0</v>
      </c>
      <c r="F410" s="18">
        <v>34.24</v>
      </c>
    </row>
    <row r="411" spans="1:6" x14ac:dyDescent="0.35">
      <c r="A411" s="17" t="s">
        <v>295</v>
      </c>
      <c r="B411" s="17" t="s">
        <v>780</v>
      </c>
      <c r="C411" s="18">
        <v>15461.737999999999</v>
      </c>
      <c r="D411" s="18">
        <v>14797.737999999999</v>
      </c>
      <c r="E411" s="18">
        <v>0</v>
      </c>
      <c r="F411" s="18">
        <v>664</v>
      </c>
    </row>
    <row r="412" spans="1:6" x14ac:dyDescent="0.35">
      <c r="A412" s="17" t="s">
        <v>300</v>
      </c>
      <c r="B412" s="17" t="s">
        <v>781</v>
      </c>
      <c r="C412" s="18">
        <v>85276.599999999991</v>
      </c>
      <c r="D412" s="18">
        <v>17551.400000000001</v>
      </c>
      <c r="E412" s="18">
        <v>16585.5</v>
      </c>
      <c r="F412" s="18">
        <v>51139.7</v>
      </c>
    </row>
    <row r="413" spans="1:6" x14ac:dyDescent="0.35">
      <c r="A413" s="17" t="s">
        <v>300</v>
      </c>
      <c r="B413" s="17" t="s">
        <v>301</v>
      </c>
      <c r="C413" s="18">
        <v>112943.49089999998</v>
      </c>
      <c r="D413" s="18">
        <v>20718.715000000004</v>
      </c>
      <c r="E413" s="18">
        <v>49256.395899999996</v>
      </c>
      <c r="F413" s="18">
        <v>42968.380000000005</v>
      </c>
    </row>
    <row r="414" spans="1:6" x14ac:dyDescent="0.35">
      <c r="A414" s="17" t="s">
        <v>300</v>
      </c>
      <c r="B414" s="17" t="s">
        <v>302</v>
      </c>
      <c r="C414" s="18">
        <v>826471.33540000033</v>
      </c>
      <c r="D414" s="18">
        <v>73235.551999999996</v>
      </c>
      <c r="E414" s="18">
        <v>532330.13339999993</v>
      </c>
      <c r="F414" s="18">
        <v>220905.65000000002</v>
      </c>
    </row>
    <row r="415" spans="1:6" x14ac:dyDescent="0.35">
      <c r="A415" s="17" t="s">
        <v>300</v>
      </c>
      <c r="B415" s="17" t="s">
        <v>303</v>
      </c>
      <c r="C415" s="18">
        <v>62538.790500000003</v>
      </c>
      <c r="D415" s="18">
        <v>10122.02</v>
      </c>
      <c r="E415" s="18">
        <v>16244.410500000002</v>
      </c>
      <c r="F415" s="18">
        <v>36172.359999999993</v>
      </c>
    </row>
    <row r="416" spans="1:6" x14ac:dyDescent="0.35">
      <c r="A416" s="17" t="s">
        <v>300</v>
      </c>
      <c r="B416" s="17" t="s">
        <v>304</v>
      </c>
      <c r="C416" s="18">
        <v>342416.17749999993</v>
      </c>
      <c r="D416" s="18">
        <v>45043.096999999994</v>
      </c>
      <c r="E416" s="18">
        <v>235511.86049999998</v>
      </c>
      <c r="F416" s="18">
        <v>61861.22</v>
      </c>
    </row>
    <row r="417" spans="1:6" x14ac:dyDescent="0.35">
      <c r="A417" s="17" t="s">
        <v>300</v>
      </c>
      <c r="B417" s="17" t="s">
        <v>305</v>
      </c>
      <c r="C417" s="18">
        <v>33590.035000000003</v>
      </c>
      <c r="D417" s="18">
        <v>2613.5100000000002</v>
      </c>
      <c r="E417" s="18">
        <v>20186.525000000001</v>
      </c>
      <c r="F417" s="18">
        <v>10790</v>
      </c>
    </row>
    <row r="418" spans="1:6" x14ac:dyDescent="0.35">
      <c r="A418" s="17" t="s">
        <v>300</v>
      </c>
      <c r="B418" s="17" t="s">
        <v>306</v>
      </c>
      <c r="C418" s="18">
        <v>203289.6778</v>
      </c>
      <c r="D418" s="18">
        <v>26583.652000000002</v>
      </c>
      <c r="E418" s="18">
        <v>55712.097800000003</v>
      </c>
      <c r="F418" s="18">
        <v>120993.928</v>
      </c>
    </row>
    <row r="419" spans="1:6" ht="29" x14ac:dyDescent="0.35">
      <c r="A419" s="17" t="s">
        <v>300</v>
      </c>
      <c r="B419" s="17" t="s">
        <v>782</v>
      </c>
      <c r="C419" s="18">
        <v>22028.092000000001</v>
      </c>
      <c r="D419" s="18">
        <v>7750.0920000000006</v>
      </c>
      <c r="E419" s="18">
        <v>8136</v>
      </c>
      <c r="F419" s="18">
        <v>6142</v>
      </c>
    </row>
    <row r="420" spans="1:6" x14ac:dyDescent="0.35">
      <c r="A420" s="17" t="s">
        <v>300</v>
      </c>
      <c r="B420" s="17" t="s">
        <v>307</v>
      </c>
      <c r="C420" s="18">
        <v>6386.0460000000003</v>
      </c>
      <c r="D420" s="18">
        <v>2144.7959999999998</v>
      </c>
      <c r="E420" s="18">
        <v>4241.25</v>
      </c>
      <c r="F420" s="18">
        <v>0</v>
      </c>
    </row>
    <row r="421" spans="1:6" x14ac:dyDescent="0.35">
      <c r="A421" s="17" t="s">
        <v>300</v>
      </c>
      <c r="B421" s="17" t="s">
        <v>308</v>
      </c>
      <c r="C421" s="18">
        <v>119520.41650000001</v>
      </c>
      <c r="D421" s="18">
        <v>28987.65</v>
      </c>
      <c r="E421" s="18">
        <v>60029.96650000001</v>
      </c>
      <c r="F421" s="18">
        <v>30502.799999999999</v>
      </c>
    </row>
    <row r="422" spans="1:6" x14ac:dyDescent="0.35">
      <c r="A422" s="17" t="s">
        <v>300</v>
      </c>
      <c r="B422" s="17" t="s">
        <v>309</v>
      </c>
      <c r="C422" s="18">
        <v>57555.283199999998</v>
      </c>
      <c r="D422" s="18">
        <v>0</v>
      </c>
      <c r="E422" s="18">
        <v>45240</v>
      </c>
      <c r="F422" s="18">
        <v>12315.2832</v>
      </c>
    </row>
    <row r="423" spans="1:6" x14ac:dyDescent="0.35">
      <c r="A423" s="17" t="s">
        <v>300</v>
      </c>
      <c r="B423" s="17" t="s">
        <v>310</v>
      </c>
      <c r="C423" s="18">
        <v>63.8</v>
      </c>
      <c r="D423" s="18">
        <v>63.8</v>
      </c>
      <c r="E423" s="18">
        <v>0</v>
      </c>
      <c r="F423" s="18">
        <v>0</v>
      </c>
    </row>
    <row r="424" spans="1:6" x14ac:dyDescent="0.35">
      <c r="A424" s="17" t="s">
        <v>300</v>
      </c>
      <c r="B424" s="17" t="s">
        <v>311</v>
      </c>
      <c r="C424" s="18">
        <v>238613.60749999998</v>
      </c>
      <c r="D424" s="18">
        <v>32737.919999999998</v>
      </c>
      <c r="E424" s="18">
        <v>155655.6875</v>
      </c>
      <c r="F424" s="18">
        <v>50220</v>
      </c>
    </row>
    <row r="425" spans="1:6" ht="29" x14ac:dyDescent="0.35">
      <c r="A425" s="17" t="s">
        <v>300</v>
      </c>
      <c r="B425" s="17" t="s">
        <v>312</v>
      </c>
      <c r="C425" s="18">
        <v>84556.05</v>
      </c>
      <c r="D425" s="18">
        <v>51524.800000000003</v>
      </c>
      <c r="E425" s="18">
        <v>21206.25</v>
      </c>
      <c r="F425" s="18">
        <v>11825</v>
      </c>
    </row>
    <row r="426" spans="1:6" x14ac:dyDescent="0.35">
      <c r="A426" s="17" t="s">
        <v>300</v>
      </c>
      <c r="B426" s="17" t="s">
        <v>313</v>
      </c>
      <c r="C426" s="18">
        <v>417916.37400000001</v>
      </c>
      <c r="D426" s="18">
        <v>371552.57400000002</v>
      </c>
      <c r="E426" s="18">
        <v>0</v>
      </c>
      <c r="F426" s="18">
        <v>46363.8</v>
      </c>
    </row>
    <row r="427" spans="1:6" x14ac:dyDescent="0.35">
      <c r="A427" s="17" t="s">
        <v>300</v>
      </c>
      <c r="B427" s="17" t="s">
        <v>314</v>
      </c>
      <c r="C427" s="18">
        <v>889922.30740000005</v>
      </c>
      <c r="D427" s="18">
        <v>52878.5</v>
      </c>
      <c r="E427" s="18">
        <v>515295.92740000004</v>
      </c>
      <c r="F427" s="18">
        <v>321747.88</v>
      </c>
    </row>
    <row r="428" spans="1:6" x14ac:dyDescent="0.35">
      <c r="A428" s="17" t="s">
        <v>300</v>
      </c>
      <c r="B428" s="17" t="s">
        <v>315</v>
      </c>
      <c r="C428" s="18">
        <v>78338.925000000003</v>
      </c>
      <c r="D428" s="18">
        <v>5742.5</v>
      </c>
      <c r="E428" s="18">
        <v>45475.625</v>
      </c>
      <c r="F428" s="18">
        <v>27120.800000000003</v>
      </c>
    </row>
    <row r="429" spans="1:6" x14ac:dyDescent="0.35">
      <c r="A429" s="17" t="s">
        <v>300</v>
      </c>
      <c r="B429" s="17" t="s">
        <v>783</v>
      </c>
      <c r="C429" s="18">
        <v>5982.5349999999999</v>
      </c>
      <c r="D429" s="18">
        <v>0</v>
      </c>
      <c r="E429" s="18">
        <v>3534.375</v>
      </c>
      <c r="F429" s="18">
        <v>2448.16</v>
      </c>
    </row>
    <row r="430" spans="1:6" x14ac:dyDescent="0.35">
      <c r="A430" s="17" t="s">
        <v>300</v>
      </c>
      <c r="B430" s="17" t="s">
        <v>917</v>
      </c>
      <c r="C430" s="18">
        <v>233797.46000000005</v>
      </c>
      <c r="D430" s="18">
        <v>73058.815999999992</v>
      </c>
      <c r="E430" s="18">
        <v>139983.962</v>
      </c>
      <c r="F430" s="18">
        <v>20754.682000000001</v>
      </c>
    </row>
    <row r="431" spans="1:6" x14ac:dyDescent="0.35">
      <c r="A431" s="17" t="s">
        <v>300</v>
      </c>
      <c r="B431" s="17" t="s">
        <v>918</v>
      </c>
      <c r="C431" s="18">
        <v>142954.26699999999</v>
      </c>
      <c r="D431" s="18">
        <v>78037.345000000001</v>
      </c>
      <c r="E431" s="18">
        <v>42806.25</v>
      </c>
      <c r="F431" s="18">
        <v>22110.671999999999</v>
      </c>
    </row>
    <row r="432" spans="1:6" x14ac:dyDescent="0.35">
      <c r="A432" s="17" t="s">
        <v>300</v>
      </c>
      <c r="B432" s="17" t="s">
        <v>784</v>
      </c>
      <c r="C432" s="18">
        <v>21548.799999999999</v>
      </c>
      <c r="D432" s="18">
        <v>0</v>
      </c>
      <c r="E432" s="18">
        <v>21548.799999999999</v>
      </c>
      <c r="F432" s="18">
        <v>0</v>
      </c>
    </row>
    <row r="433" spans="1:6" x14ac:dyDescent="0.35">
      <c r="A433" s="17" t="s">
        <v>300</v>
      </c>
      <c r="B433" s="17" t="s">
        <v>316</v>
      </c>
      <c r="C433" s="18">
        <v>49027.275000000001</v>
      </c>
      <c r="D433" s="18">
        <v>7280</v>
      </c>
      <c r="E433" s="18">
        <v>3063.125</v>
      </c>
      <c r="F433" s="18">
        <v>38684.15</v>
      </c>
    </row>
    <row r="434" spans="1:6" x14ac:dyDescent="0.35">
      <c r="A434" s="17" t="s">
        <v>300</v>
      </c>
      <c r="B434" s="17" t="s">
        <v>317</v>
      </c>
      <c r="C434" s="18">
        <v>21714.878000000001</v>
      </c>
      <c r="D434" s="18">
        <v>535.00300000000004</v>
      </c>
      <c r="E434" s="18">
        <v>7869.875</v>
      </c>
      <c r="F434" s="18">
        <v>13310.000000000002</v>
      </c>
    </row>
    <row r="435" spans="1:6" x14ac:dyDescent="0.35">
      <c r="A435" s="17" t="s">
        <v>300</v>
      </c>
      <c r="B435" s="17" t="s">
        <v>318</v>
      </c>
      <c r="C435" s="18">
        <v>6477.2139999999999</v>
      </c>
      <c r="D435" s="18">
        <v>1155.4639999999999</v>
      </c>
      <c r="E435" s="18">
        <v>2167.75</v>
      </c>
      <c r="F435" s="18">
        <v>3154</v>
      </c>
    </row>
    <row r="436" spans="1:6" x14ac:dyDescent="0.35">
      <c r="A436" s="17" t="s">
        <v>319</v>
      </c>
      <c r="B436" s="17" t="s">
        <v>320</v>
      </c>
      <c r="C436" s="18">
        <v>25718.9555</v>
      </c>
      <c r="D436" s="18">
        <v>3876.4555</v>
      </c>
      <c r="E436" s="18">
        <v>3958.5</v>
      </c>
      <c r="F436" s="18">
        <v>17884</v>
      </c>
    </row>
    <row r="437" spans="1:6" x14ac:dyDescent="0.35">
      <c r="A437" s="17" t="s">
        <v>319</v>
      </c>
      <c r="B437" s="17" t="s">
        <v>714</v>
      </c>
      <c r="C437" s="18">
        <v>454.90500000000003</v>
      </c>
      <c r="D437" s="18">
        <v>454.90500000000003</v>
      </c>
      <c r="E437" s="18">
        <v>0</v>
      </c>
      <c r="F437" s="18">
        <v>0</v>
      </c>
    </row>
    <row r="438" spans="1:6" x14ac:dyDescent="0.35">
      <c r="A438" s="17" t="s">
        <v>319</v>
      </c>
      <c r="B438" s="17" t="s">
        <v>321</v>
      </c>
      <c r="C438" s="18">
        <v>53180.012800000004</v>
      </c>
      <c r="D438" s="18">
        <v>8584.7519999999986</v>
      </c>
      <c r="E438" s="18">
        <v>21049.2608</v>
      </c>
      <c r="F438" s="18">
        <v>23546</v>
      </c>
    </row>
    <row r="439" spans="1:6" ht="29" x14ac:dyDescent="0.35">
      <c r="A439" s="17" t="s">
        <v>319</v>
      </c>
      <c r="B439" s="17" t="s">
        <v>322</v>
      </c>
      <c r="C439" s="19"/>
      <c r="D439" s="19"/>
      <c r="E439" s="19"/>
      <c r="F439" s="19"/>
    </row>
    <row r="440" spans="1:6" x14ac:dyDescent="0.35">
      <c r="A440" s="17" t="s">
        <v>319</v>
      </c>
      <c r="B440" s="17" t="s">
        <v>919</v>
      </c>
      <c r="C440" s="18">
        <v>163387.87329999998</v>
      </c>
      <c r="D440" s="18">
        <v>7400.0416000000005</v>
      </c>
      <c r="E440" s="18">
        <v>32314.903699999999</v>
      </c>
      <c r="F440" s="18">
        <v>123672.92800000001</v>
      </c>
    </row>
    <row r="441" spans="1:6" x14ac:dyDescent="0.35">
      <c r="A441" s="17" t="s">
        <v>319</v>
      </c>
      <c r="B441" s="17" t="s">
        <v>323</v>
      </c>
      <c r="C441" s="18">
        <v>47578.409499999994</v>
      </c>
      <c r="D441" s="18">
        <v>27436.8655</v>
      </c>
      <c r="E441" s="18">
        <v>16697.543999999998</v>
      </c>
      <c r="F441" s="18">
        <v>3444</v>
      </c>
    </row>
    <row r="442" spans="1:6" x14ac:dyDescent="0.35">
      <c r="A442" s="17" t="s">
        <v>319</v>
      </c>
      <c r="B442" s="17" t="s">
        <v>324</v>
      </c>
      <c r="C442" s="18">
        <v>125895.5526</v>
      </c>
      <c r="D442" s="18">
        <v>27128.261500000008</v>
      </c>
      <c r="E442" s="18">
        <v>85839.2111</v>
      </c>
      <c r="F442" s="18">
        <v>12928.08</v>
      </c>
    </row>
    <row r="443" spans="1:6" x14ac:dyDescent="0.35">
      <c r="A443" s="17" t="s">
        <v>319</v>
      </c>
      <c r="B443" s="17" t="s">
        <v>325</v>
      </c>
      <c r="C443" s="18">
        <v>49107.289000000019</v>
      </c>
      <c r="D443" s="18">
        <v>45770.06400000002</v>
      </c>
      <c r="E443" s="18">
        <v>3251.625</v>
      </c>
      <c r="F443" s="18">
        <v>85.6</v>
      </c>
    </row>
    <row r="444" spans="1:6" ht="29" x14ac:dyDescent="0.35">
      <c r="A444" s="17" t="s">
        <v>319</v>
      </c>
      <c r="B444" s="17" t="s">
        <v>326</v>
      </c>
      <c r="C444" s="18">
        <v>50382.522500000006</v>
      </c>
      <c r="D444" s="18">
        <v>11770.522500000001</v>
      </c>
      <c r="E444" s="18">
        <v>28652</v>
      </c>
      <c r="F444" s="18">
        <v>9960</v>
      </c>
    </row>
    <row r="445" spans="1:6" x14ac:dyDescent="0.35">
      <c r="A445" s="17" t="s">
        <v>319</v>
      </c>
      <c r="B445" s="17" t="s">
        <v>327</v>
      </c>
      <c r="C445" s="18">
        <v>32108.285999999993</v>
      </c>
      <c r="D445" s="18">
        <v>27169.585999999996</v>
      </c>
      <c r="E445" s="18">
        <v>4938.7</v>
      </c>
      <c r="F445" s="18">
        <v>0</v>
      </c>
    </row>
    <row r="446" spans="1:6" x14ac:dyDescent="0.35">
      <c r="A446" s="17" t="s">
        <v>319</v>
      </c>
      <c r="B446" s="17" t="s">
        <v>328</v>
      </c>
      <c r="C446" s="18">
        <v>15002.601500000002</v>
      </c>
      <c r="D446" s="18">
        <v>10270.4935</v>
      </c>
      <c r="E446" s="18">
        <v>3732.3</v>
      </c>
      <c r="F446" s="18">
        <v>999.80799999999999</v>
      </c>
    </row>
    <row r="447" spans="1:6" x14ac:dyDescent="0.35">
      <c r="A447" s="17" t="s">
        <v>319</v>
      </c>
      <c r="B447" s="17" t="s">
        <v>329</v>
      </c>
      <c r="C447" s="18">
        <v>19048.604500000001</v>
      </c>
      <c r="D447" s="18">
        <v>3384.6045000000004</v>
      </c>
      <c r="E447" s="18">
        <v>7540</v>
      </c>
      <c r="F447" s="18">
        <v>8124</v>
      </c>
    </row>
    <row r="448" spans="1:6" ht="29" x14ac:dyDescent="0.35">
      <c r="A448" s="17" t="s">
        <v>319</v>
      </c>
      <c r="B448" s="17" t="s">
        <v>330</v>
      </c>
      <c r="C448" s="18">
        <v>38524.773500000003</v>
      </c>
      <c r="D448" s="18">
        <v>13110.558499999999</v>
      </c>
      <c r="E448" s="18">
        <v>25318.215</v>
      </c>
      <c r="F448" s="18">
        <v>96</v>
      </c>
    </row>
    <row r="449" spans="1:6" ht="29" x14ac:dyDescent="0.35">
      <c r="A449" s="17" t="s">
        <v>319</v>
      </c>
      <c r="B449" s="17" t="s">
        <v>331</v>
      </c>
      <c r="C449" s="18">
        <v>12859.506500000003</v>
      </c>
      <c r="D449" s="18">
        <v>10566.594500000001</v>
      </c>
      <c r="E449" s="18">
        <v>0</v>
      </c>
      <c r="F449" s="18">
        <v>2292.9119999999998</v>
      </c>
    </row>
    <row r="450" spans="1:6" x14ac:dyDescent="0.35">
      <c r="A450" s="17" t="s">
        <v>319</v>
      </c>
      <c r="B450" s="17" t="s">
        <v>332</v>
      </c>
      <c r="C450" s="18">
        <v>60744.372000000003</v>
      </c>
      <c r="D450" s="18">
        <v>16857.59</v>
      </c>
      <c r="E450" s="18">
        <v>20361.982</v>
      </c>
      <c r="F450" s="18">
        <v>23524.800000000003</v>
      </c>
    </row>
    <row r="451" spans="1:6" x14ac:dyDescent="0.35">
      <c r="A451" s="17" t="s">
        <v>319</v>
      </c>
      <c r="B451" s="17" t="s">
        <v>333</v>
      </c>
      <c r="C451" s="18">
        <v>32051.904500000001</v>
      </c>
      <c r="D451" s="18">
        <v>4007.817</v>
      </c>
      <c r="E451" s="18">
        <v>28044.087500000001</v>
      </c>
      <c r="F451" s="18">
        <v>0</v>
      </c>
    </row>
    <row r="452" spans="1:6" x14ac:dyDescent="0.35">
      <c r="A452" s="17" t="s">
        <v>319</v>
      </c>
      <c r="B452" s="17" t="s">
        <v>334</v>
      </c>
      <c r="C452" s="18">
        <v>107640.727</v>
      </c>
      <c r="D452" s="18">
        <v>84761.292000000001</v>
      </c>
      <c r="E452" s="18">
        <v>21941.935000000001</v>
      </c>
      <c r="F452" s="18">
        <v>937.5</v>
      </c>
    </row>
    <row r="453" spans="1:6" x14ac:dyDescent="0.35">
      <c r="A453" s="17" t="s">
        <v>319</v>
      </c>
      <c r="B453" s="17" t="s">
        <v>335</v>
      </c>
      <c r="C453" s="18">
        <v>271913.91800000001</v>
      </c>
      <c r="D453" s="18">
        <v>195538.50299999994</v>
      </c>
      <c r="E453" s="18">
        <v>74244.815000000002</v>
      </c>
      <c r="F453" s="18">
        <v>2130.6</v>
      </c>
    </row>
    <row r="454" spans="1:6" x14ac:dyDescent="0.35">
      <c r="A454" s="17" t="s">
        <v>319</v>
      </c>
      <c r="B454" s="17" t="s">
        <v>743</v>
      </c>
      <c r="C454" s="18">
        <v>50325.184300000008</v>
      </c>
      <c r="D454" s="18">
        <v>2174.3525</v>
      </c>
      <c r="E454" s="18">
        <v>22740.8318</v>
      </c>
      <c r="F454" s="18">
        <v>25410.000000000004</v>
      </c>
    </row>
    <row r="455" spans="1:6" x14ac:dyDescent="0.35">
      <c r="A455" s="17" t="s">
        <v>319</v>
      </c>
      <c r="B455" s="17" t="s">
        <v>336</v>
      </c>
      <c r="C455" s="18">
        <v>85473.110600000029</v>
      </c>
      <c r="D455" s="18">
        <v>76871.123100000026</v>
      </c>
      <c r="E455" s="18">
        <v>8601.9874999999993</v>
      </c>
      <c r="F455" s="18">
        <v>0</v>
      </c>
    </row>
    <row r="456" spans="1:6" x14ac:dyDescent="0.35">
      <c r="A456" s="17" t="s">
        <v>319</v>
      </c>
      <c r="B456" s="17" t="s">
        <v>337</v>
      </c>
      <c r="C456" s="18">
        <v>525049.8415000001</v>
      </c>
      <c r="D456" s="18">
        <v>426886.22500000015</v>
      </c>
      <c r="E456" s="18">
        <v>86195.3125</v>
      </c>
      <c r="F456" s="18">
        <v>11968.304000000002</v>
      </c>
    </row>
    <row r="457" spans="1:6" x14ac:dyDescent="0.35">
      <c r="A457" s="17" t="s">
        <v>338</v>
      </c>
      <c r="B457" s="17" t="s">
        <v>339</v>
      </c>
      <c r="C457" s="18">
        <v>110816.91450000001</v>
      </c>
      <c r="D457" s="18">
        <v>86273.66</v>
      </c>
      <c r="E457" s="18">
        <v>24543.254499999999</v>
      </c>
      <c r="F457" s="18">
        <v>0</v>
      </c>
    </row>
    <row r="458" spans="1:6" x14ac:dyDescent="0.35">
      <c r="A458" s="17" t="s">
        <v>338</v>
      </c>
      <c r="B458" s="17" t="s">
        <v>920</v>
      </c>
      <c r="C458" s="18">
        <v>72542.641999999993</v>
      </c>
      <c r="D458" s="18">
        <v>51346.322000000007</v>
      </c>
      <c r="E458" s="18">
        <v>8823.32</v>
      </c>
      <c r="F458" s="18">
        <v>12373</v>
      </c>
    </row>
    <row r="459" spans="1:6" x14ac:dyDescent="0.35">
      <c r="A459" s="17" t="s">
        <v>338</v>
      </c>
      <c r="B459" s="17" t="s">
        <v>340</v>
      </c>
      <c r="C459" s="18">
        <v>9447.36</v>
      </c>
      <c r="D459" s="18">
        <v>584.8599999999999</v>
      </c>
      <c r="E459" s="18">
        <v>4712.5</v>
      </c>
      <c r="F459" s="18">
        <v>4150</v>
      </c>
    </row>
    <row r="460" spans="1:6" x14ac:dyDescent="0.35">
      <c r="A460" s="17" t="s">
        <v>338</v>
      </c>
      <c r="B460" s="17" t="s">
        <v>341</v>
      </c>
      <c r="C460" s="18">
        <v>133697.375</v>
      </c>
      <c r="D460" s="18">
        <v>108177.91</v>
      </c>
      <c r="E460" s="18">
        <v>25519.465</v>
      </c>
      <c r="F460" s="18">
        <v>0</v>
      </c>
    </row>
    <row r="461" spans="1:6" x14ac:dyDescent="0.35">
      <c r="A461" s="17" t="s">
        <v>338</v>
      </c>
      <c r="B461" s="17" t="s">
        <v>342</v>
      </c>
      <c r="C461" s="18">
        <v>34497.224500000004</v>
      </c>
      <c r="D461" s="18">
        <v>23028.571999999996</v>
      </c>
      <c r="E461" s="18">
        <v>10432.8125</v>
      </c>
      <c r="F461" s="18">
        <v>1035.8400000000001</v>
      </c>
    </row>
    <row r="462" spans="1:6" x14ac:dyDescent="0.35">
      <c r="A462" s="17" t="s">
        <v>338</v>
      </c>
      <c r="B462" s="17" t="s">
        <v>921</v>
      </c>
      <c r="C462" s="18">
        <v>354710.11499999999</v>
      </c>
      <c r="D462" s="18">
        <v>282541.897</v>
      </c>
      <c r="E462" s="18">
        <v>72168.217999999993</v>
      </c>
      <c r="F462" s="18">
        <v>0</v>
      </c>
    </row>
    <row r="463" spans="1:6" x14ac:dyDescent="0.35">
      <c r="A463" s="17" t="s">
        <v>338</v>
      </c>
      <c r="B463" s="17" t="s">
        <v>922</v>
      </c>
      <c r="C463" s="18">
        <v>7404.1</v>
      </c>
      <c r="D463" s="18">
        <v>4199.6000000000004</v>
      </c>
      <c r="E463" s="18">
        <v>3204.5</v>
      </c>
      <c r="F463" s="18">
        <v>0</v>
      </c>
    </row>
    <row r="464" spans="1:6" x14ac:dyDescent="0.35">
      <c r="A464" s="17" t="s">
        <v>338</v>
      </c>
      <c r="B464" s="17" t="s">
        <v>923</v>
      </c>
      <c r="C464" s="18">
        <v>20393.462500000001</v>
      </c>
      <c r="D464" s="18">
        <v>91</v>
      </c>
      <c r="E464" s="18">
        <v>14990.462500000001</v>
      </c>
      <c r="F464" s="18">
        <v>5312</v>
      </c>
    </row>
    <row r="465" spans="1:6" x14ac:dyDescent="0.35">
      <c r="A465" s="17" t="s">
        <v>338</v>
      </c>
      <c r="B465" s="17" t="s">
        <v>924</v>
      </c>
      <c r="C465" s="18">
        <v>20144.342499999999</v>
      </c>
      <c r="D465" s="18">
        <v>10333.105</v>
      </c>
      <c r="E465" s="18">
        <v>6159.2375000000002</v>
      </c>
      <c r="F465" s="18">
        <v>3652</v>
      </c>
    </row>
    <row r="466" spans="1:6" x14ac:dyDescent="0.35">
      <c r="A466" s="17" t="s">
        <v>338</v>
      </c>
      <c r="B466" s="17" t="s">
        <v>343</v>
      </c>
      <c r="C466" s="18">
        <v>27020.519999999997</v>
      </c>
      <c r="D466" s="18">
        <v>21877.8</v>
      </c>
      <c r="E466" s="18">
        <v>3369.3199999999997</v>
      </c>
      <c r="F466" s="18">
        <v>1773.4</v>
      </c>
    </row>
    <row r="467" spans="1:6" x14ac:dyDescent="0.35">
      <c r="A467" s="17" t="s">
        <v>338</v>
      </c>
      <c r="B467" s="17" t="s">
        <v>344</v>
      </c>
      <c r="C467" s="18">
        <v>24512.597999999998</v>
      </c>
      <c r="D467" s="18">
        <v>17582.038</v>
      </c>
      <c r="E467" s="18">
        <v>6930.56</v>
      </c>
      <c r="F467" s="18">
        <v>0</v>
      </c>
    </row>
    <row r="468" spans="1:6" x14ac:dyDescent="0.35">
      <c r="A468" s="17" t="s">
        <v>338</v>
      </c>
      <c r="B468" s="17" t="s">
        <v>925</v>
      </c>
      <c r="C468" s="18">
        <v>6526.6</v>
      </c>
      <c r="D468" s="18">
        <v>6526.6</v>
      </c>
      <c r="E468" s="18">
        <v>0</v>
      </c>
      <c r="F468" s="18">
        <v>0</v>
      </c>
    </row>
    <row r="469" spans="1:6" x14ac:dyDescent="0.35">
      <c r="A469" s="17" t="s">
        <v>338</v>
      </c>
      <c r="B469" s="17" t="s">
        <v>345</v>
      </c>
      <c r="C469" s="18">
        <v>244894.49799999999</v>
      </c>
      <c r="D469" s="18">
        <v>134508.12299999999</v>
      </c>
      <c r="E469" s="18">
        <v>76820.875</v>
      </c>
      <c r="F469" s="18">
        <v>33565.5</v>
      </c>
    </row>
    <row r="470" spans="1:6" x14ac:dyDescent="0.35">
      <c r="A470" s="17" t="s">
        <v>338</v>
      </c>
      <c r="B470" s="17" t="s">
        <v>346</v>
      </c>
      <c r="C470" s="18">
        <v>51081.642000000007</v>
      </c>
      <c r="D470" s="18">
        <v>20975.030999999999</v>
      </c>
      <c r="E470" s="18">
        <v>27616.611000000001</v>
      </c>
      <c r="F470" s="18">
        <v>2490</v>
      </c>
    </row>
    <row r="471" spans="1:6" x14ac:dyDescent="0.35">
      <c r="A471" s="17" t="s">
        <v>338</v>
      </c>
      <c r="B471" s="17" t="s">
        <v>347</v>
      </c>
      <c r="C471" s="18">
        <v>7783.7970000000005</v>
      </c>
      <c r="D471" s="18">
        <v>705.62200000000007</v>
      </c>
      <c r="E471" s="18">
        <v>7078.1750000000002</v>
      </c>
      <c r="F471" s="18">
        <v>0</v>
      </c>
    </row>
    <row r="472" spans="1:6" x14ac:dyDescent="0.35">
      <c r="A472" s="17" t="s">
        <v>338</v>
      </c>
      <c r="B472" s="17" t="s">
        <v>348</v>
      </c>
      <c r="C472" s="18">
        <v>27601.85</v>
      </c>
      <c r="D472" s="18">
        <v>3616.4449999999997</v>
      </c>
      <c r="E472" s="18">
        <v>23985.404999999999</v>
      </c>
      <c r="F472" s="18">
        <v>0</v>
      </c>
    </row>
    <row r="473" spans="1:6" x14ac:dyDescent="0.35">
      <c r="A473" s="17" t="s">
        <v>338</v>
      </c>
      <c r="B473" s="17" t="s">
        <v>349</v>
      </c>
      <c r="C473" s="18">
        <v>5650.0999999999995</v>
      </c>
      <c r="D473" s="18">
        <v>5648.66</v>
      </c>
      <c r="E473" s="18">
        <v>0</v>
      </c>
      <c r="F473" s="18">
        <v>1.44</v>
      </c>
    </row>
    <row r="474" spans="1:6" x14ac:dyDescent="0.35">
      <c r="A474" s="17" t="s">
        <v>338</v>
      </c>
      <c r="B474" s="17" t="s">
        <v>350</v>
      </c>
      <c r="C474" s="18">
        <v>57981.850000000006</v>
      </c>
      <c r="D474" s="18">
        <v>22429.3</v>
      </c>
      <c r="E474" s="18">
        <v>23766.55</v>
      </c>
      <c r="F474" s="18">
        <v>11786</v>
      </c>
    </row>
    <row r="475" spans="1:6" x14ac:dyDescent="0.35">
      <c r="A475" s="17" t="s">
        <v>338</v>
      </c>
      <c r="B475" s="17" t="s">
        <v>351</v>
      </c>
      <c r="C475" s="18">
        <v>144079.44600000003</v>
      </c>
      <c r="D475" s="18">
        <v>57993.453999999998</v>
      </c>
      <c r="E475" s="18">
        <v>44342.05</v>
      </c>
      <c r="F475" s="18">
        <v>41743.942000000003</v>
      </c>
    </row>
    <row r="476" spans="1:6" x14ac:dyDescent="0.35">
      <c r="A476" s="17" t="s">
        <v>338</v>
      </c>
      <c r="B476" s="17" t="s">
        <v>352</v>
      </c>
      <c r="C476" s="18">
        <v>51777.154999999999</v>
      </c>
      <c r="D476" s="18">
        <v>37361.955000000002</v>
      </c>
      <c r="E476" s="18">
        <v>14415.2</v>
      </c>
      <c r="F476" s="18">
        <v>0</v>
      </c>
    </row>
    <row r="477" spans="1:6" x14ac:dyDescent="0.35">
      <c r="A477" s="17" t="s">
        <v>338</v>
      </c>
      <c r="B477" s="17" t="s">
        <v>353</v>
      </c>
      <c r="C477" s="18">
        <v>74848.45</v>
      </c>
      <c r="D477" s="18">
        <v>29895.5</v>
      </c>
      <c r="E477" s="18">
        <v>28572.95</v>
      </c>
      <c r="F477" s="18">
        <v>16380</v>
      </c>
    </row>
    <row r="478" spans="1:6" x14ac:dyDescent="0.35">
      <c r="A478" s="17" t="s">
        <v>338</v>
      </c>
      <c r="B478" s="17" t="s">
        <v>926</v>
      </c>
      <c r="C478" s="18">
        <v>45828.673500000004</v>
      </c>
      <c r="D478" s="18">
        <v>5280.6830000000009</v>
      </c>
      <c r="E478" s="18">
        <v>22381.958500000001</v>
      </c>
      <c r="F478" s="18">
        <v>18166.031999999999</v>
      </c>
    </row>
    <row r="479" spans="1:6" x14ac:dyDescent="0.35">
      <c r="A479" s="17" t="s">
        <v>338</v>
      </c>
      <c r="B479" s="17" t="s">
        <v>927</v>
      </c>
      <c r="C479" s="18">
        <v>83228.756999999998</v>
      </c>
      <c r="D479" s="18">
        <v>29862.291999999998</v>
      </c>
      <c r="E479" s="18">
        <v>47699.744999999995</v>
      </c>
      <c r="F479" s="18">
        <v>5666.7199999999993</v>
      </c>
    </row>
    <row r="480" spans="1:6" x14ac:dyDescent="0.35">
      <c r="A480" s="17" t="s">
        <v>338</v>
      </c>
      <c r="B480" s="17" t="s">
        <v>928</v>
      </c>
      <c r="C480" s="18">
        <v>29716.82</v>
      </c>
      <c r="D480" s="18">
        <v>2265.3000000000002</v>
      </c>
      <c r="E480" s="18">
        <v>15831.52</v>
      </c>
      <c r="F480" s="18">
        <v>11620</v>
      </c>
    </row>
    <row r="481" spans="1:6" x14ac:dyDescent="0.35">
      <c r="A481" s="17" t="s">
        <v>338</v>
      </c>
      <c r="B481" s="17" t="s">
        <v>785</v>
      </c>
      <c r="C481" s="18">
        <v>5636.5</v>
      </c>
      <c r="D481" s="18">
        <v>5636.5</v>
      </c>
      <c r="E481" s="18">
        <v>0</v>
      </c>
      <c r="F481" s="18">
        <v>0</v>
      </c>
    </row>
    <row r="482" spans="1:6" x14ac:dyDescent="0.35">
      <c r="A482" s="17" t="s">
        <v>338</v>
      </c>
      <c r="B482" s="17" t="s">
        <v>354</v>
      </c>
      <c r="C482" s="18">
        <v>33022.896999999997</v>
      </c>
      <c r="D482" s="18">
        <v>20701.271999999997</v>
      </c>
      <c r="E482" s="18">
        <v>11470.225</v>
      </c>
      <c r="F482" s="18">
        <v>851.4</v>
      </c>
    </row>
    <row r="483" spans="1:6" x14ac:dyDescent="0.35">
      <c r="A483" s="17" t="s">
        <v>338</v>
      </c>
      <c r="B483" s="17" t="s">
        <v>355</v>
      </c>
      <c r="C483" s="18">
        <v>124376.9365</v>
      </c>
      <c r="D483" s="18">
        <v>28823.243999999999</v>
      </c>
      <c r="E483" s="18">
        <v>81945.012499999997</v>
      </c>
      <c r="F483" s="18">
        <v>13608.68</v>
      </c>
    </row>
    <row r="484" spans="1:6" x14ac:dyDescent="0.35">
      <c r="A484" s="17" t="s">
        <v>356</v>
      </c>
      <c r="B484" s="17" t="s">
        <v>357</v>
      </c>
      <c r="C484" s="18">
        <v>916.79700000000003</v>
      </c>
      <c r="D484" s="18">
        <v>916.79700000000003</v>
      </c>
      <c r="E484" s="18">
        <v>0</v>
      </c>
      <c r="F484" s="18">
        <v>0</v>
      </c>
    </row>
    <row r="485" spans="1:6" x14ac:dyDescent="0.35">
      <c r="A485" s="17" t="s">
        <v>356</v>
      </c>
      <c r="B485" s="17" t="s">
        <v>358</v>
      </c>
      <c r="C485" s="18">
        <v>149.37199999999999</v>
      </c>
      <c r="D485" s="18">
        <v>0</v>
      </c>
      <c r="E485" s="18">
        <v>0</v>
      </c>
      <c r="F485" s="18">
        <v>149.37199999999999</v>
      </c>
    </row>
    <row r="486" spans="1:6" x14ac:dyDescent="0.35">
      <c r="A486" s="17" t="s">
        <v>356</v>
      </c>
      <c r="B486" s="17" t="s">
        <v>359</v>
      </c>
      <c r="C486" s="18">
        <v>4977.3420000000006</v>
      </c>
      <c r="D486" s="18">
        <v>4977.3420000000006</v>
      </c>
      <c r="E486" s="18">
        <v>0</v>
      </c>
      <c r="F486" s="18">
        <v>0</v>
      </c>
    </row>
    <row r="487" spans="1:6" x14ac:dyDescent="0.35">
      <c r="A487" s="17" t="s">
        <v>356</v>
      </c>
      <c r="B487" s="17" t="s">
        <v>360</v>
      </c>
      <c r="C487" s="18">
        <v>9931.5469999999987</v>
      </c>
      <c r="D487" s="18">
        <v>1892.922</v>
      </c>
      <c r="E487" s="18">
        <v>8038.625</v>
      </c>
      <c r="F487" s="18">
        <v>0</v>
      </c>
    </row>
    <row r="488" spans="1:6" x14ac:dyDescent="0.35">
      <c r="A488" s="17" t="s">
        <v>356</v>
      </c>
      <c r="B488" s="17" t="s">
        <v>361</v>
      </c>
      <c r="C488" s="18">
        <v>4564</v>
      </c>
      <c r="D488" s="18">
        <v>4564</v>
      </c>
      <c r="E488" s="18">
        <v>0</v>
      </c>
      <c r="F488" s="18">
        <v>0</v>
      </c>
    </row>
    <row r="489" spans="1:6" x14ac:dyDescent="0.35">
      <c r="A489" s="17" t="s">
        <v>356</v>
      </c>
      <c r="B489" s="17" t="s">
        <v>362</v>
      </c>
      <c r="C489" s="18">
        <v>0</v>
      </c>
      <c r="D489" s="18">
        <v>0</v>
      </c>
      <c r="E489" s="18">
        <v>0</v>
      </c>
      <c r="F489" s="18">
        <v>0</v>
      </c>
    </row>
    <row r="490" spans="1:6" x14ac:dyDescent="0.35">
      <c r="A490" s="17" t="s">
        <v>356</v>
      </c>
      <c r="B490" s="17" t="s">
        <v>851</v>
      </c>
      <c r="C490" s="19"/>
      <c r="D490" s="19"/>
      <c r="E490" s="19"/>
      <c r="F490" s="19"/>
    </row>
    <row r="491" spans="1:6" x14ac:dyDescent="0.35">
      <c r="A491" s="17" t="s">
        <v>356</v>
      </c>
      <c r="B491" s="17" t="s">
        <v>363</v>
      </c>
      <c r="C491" s="18">
        <v>23.76</v>
      </c>
      <c r="D491" s="18">
        <v>23.76</v>
      </c>
      <c r="E491" s="18">
        <v>0</v>
      </c>
      <c r="F491" s="18">
        <v>0</v>
      </c>
    </row>
    <row r="492" spans="1:6" x14ac:dyDescent="0.35">
      <c r="A492" s="17" t="s">
        <v>356</v>
      </c>
      <c r="B492" s="17" t="s">
        <v>364</v>
      </c>
      <c r="C492" s="18">
        <v>227.5</v>
      </c>
      <c r="D492" s="18">
        <v>227.5</v>
      </c>
      <c r="E492" s="18">
        <v>0</v>
      </c>
      <c r="F492" s="18">
        <v>0</v>
      </c>
    </row>
    <row r="493" spans="1:6" x14ac:dyDescent="0.35">
      <c r="A493" s="17" t="s">
        <v>356</v>
      </c>
      <c r="B493" s="17" t="s">
        <v>365</v>
      </c>
      <c r="C493" s="18">
        <v>34432.080000000002</v>
      </c>
      <c r="D493" s="18">
        <v>16819.079999999998</v>
      </c>
      <c r="E493" s="18">
        <v>0</v>
      </c>
      <c r="F493" s="18">
        <v>17613</v>
      </c>
    </row>
    <row r="494" spans="1:6" x14ac:dyDescent="0.35">
      <c r="A494" s="17" t="s">
        <v>356</v>
      </c>
      <c r="B494" s="17" t="s">
        <v>366</v>
      </c>
      <c r="C494" s="18">
        <v>840.52800000000002</v>
      </c>
      <c r="D494" s="18">
        <v>840.52800000000002</v>
      </c>
      <c r="E494" s="18">
        <v>0</v>
      </c>
      <c r="F494" s="18">
        <v>0</v>
      </c>
    </row>
    <row r="495" spans="1:6" x14ac:dyDescent="0.35">
      <c r="A495" s="17" t="s">
        <v>356</v>
      </c>
      <c r="B495" s="17" t="s">
        <v>367</v>
      </c>
      <c r="C495" s="18">
        <v>0</v>
      </c>
      <c r="D495" s="18">
        <v>0</v>
      </c>
      <c r="E495" s="18">
        <v>0</v>
      </c>
      <c r="F495" s="18">
        <v>0</v>
      </c>
    </row>
    <row r="496" spans="1:6" x14ac:dyDescent="0.35">
      <c r="A496" s="17" t="s">
        <v>356</v>
      </c>
      <c r="B496" s="17" t="s">
        <v>929</v>
      </c>
      <c r="C496" s="18">
        <v>7178.4160000000002</v>
      </c>
      <c r="D496" s="18">
        <v>0</v>
      </c>
      <c r="E496" s="18">
        <v>0</v>
      </c>
      <c r="F496" s="18">
        <v>7178.4160000000002</v>
      </c>
    </row>
    <row r="497" spans="1:6" x14ac:dyDescent="0.35">
      <c r="A497" s="17" t="s">
        <v>356</v>
      </c>
      <c r="B497" s="17" t="s">
        <v>852</v>
      </c>
      <c r="C497" s="19"/>
      <c r="D497" s="19"/>
      <c r="E497" s="19"/>
      <c r="F497" s="19"/>
    </row>
    <row r="498" spans="1:6" x14ac:dyDescent="0.35">
      <c r="A498" s="17" t="s">
        <v>356</v>
      </c>
      <c r="B498" s="17" t="s">
        <v>786</v>
      </c>
      <c r="C498" s="18">
        <v>885.10399999999993</v>
      </c>
      <c r="D498" s="18">
        <v>0</v>
      </c>
      <c r="E498" s="18">
        <v>0</v>
      </c>
      <c r="F498" s="18">
        <v>885.10399999999993</v>
      </c>
    </row>
    <row r="499" spans="1:6" x14ac:dyDescent="0.35">
      <c r="A499" s="17" t="s">
        <v>356</v>
      </c>
      <c r="B499" s="17" t="s">
        <v>368</v>
      </c>
      <c r="C499" s="18">
        <v>7824.0220000000008</v>
      </c>
      <c r="D499" s="18">
        <v>1489.3020000000001</v>
      </c>
      <c r="E499" s="18">
        <v>6334.72</v>
      </c>
      <c r="F499" s="18">
        <v>0</v>
      </c>
    </row>
    <row r="500" spans="1:6" x14ac:dyDescent="0.35">
      <c r="A500" s="17" t="s">
        <v>356</v>
      </c>
      <c r="B500" s="17" t="s">
        <v>369</v>
      </c>
      <c r="C500" s="18">
        <v>59.934000000000005</v>
      </c>
      <c r="D500" s="18">
        <v>59.934000000000005</v>
      </c>
      <c r="E500" s="18">
        <v>0</v>
      </c>
      <c r="F500" s="18">
        <v>0</v>
      </c>
    </row>
    <row r="501" spans="1:6" x14ac:dyDescent="0.35">
      <c r="A501" s="17" t="s">
        <v>356</v>
      </c>
      <c r="B501" s="17" t="s">
        <v>930</v>
      </c>
      <c r="C501" s="18">
        <v>402.1</v>
      </c>
      <c r="D501" s="18">
        <v>378.29999999999995</v>
      </c>
      <c r="E501" s="18">
        <v>0</v>
      </c>
      <c r="F501" s="18">
        <v>23.799999999999997</v>
      </c>
    </row>
    <row r="502" spans="1:6" x14ac:dyDescent="0.35">
      <c r="A502" s="17" t="s">
        <v>356</v>
      </c>
      <c r="B502" s="17" t="s">
        <v>931</v>
      </c>
      <c r="C502" s="19"/>
      <c r="D502" s="19"/>
      <c r="E502" s="19"/>
      <c r="F502" s="19"/>
    </row>
    <row r="503" spans="1:6" ht="29" x14ac:dyDescent="0.35">
      <c r="A503" s="17" t="s">
        <v>356</v>
      </c>
      <c r="B503" s="17" t="s">
        <v>370</v>
      </c>
      <c r="C503" s="18">
        <v>0</v>
      </c>
      <c r="D503" s="18">
        <v>0</v>
      </c>
      <c r="E503" s="18">
        <v>0</v>
      </c>
      <c r="F503" s="18">
        <v>0</v>
      </c>
    </row>
    <row r="504" spans="1:6" ht="29" x14ac:dyDescent="0.35">
      <c r="A504" s="17" t="s">
        <v>356</v>
      </c>
      <c r="B504" s="17" t="s">
        <v>932</v>
      </c>
      <c r="C504" s="18">
        <v>3385.08</v>
      </c>
      <c r="D504" s="18">
        <v>3385.08</v>
      </c>
      <c r="E504" s="18">
        <v>0</v>
      </c>
      <c r="F504" s="18">
        <v>0</v>
      </c>
    </row>
    <row r="505" spans="1:6" x14ac:dyDescent="0.35">
      <c r="A505" s="17" t="s">
        <v>356</v>
      </c>
      <c r="B505" s="17" t="s">
        <v>371</v>
      </c>
      <c r="C505" s="18">
        <v>2043.15</v>
      </c>
      <c r="D505" s="18">
        <v>2043.15</v>
      </c>
      <c r="E505" s="18">
        <v>0</v>
      </c>
      <c r="F505" s="18">
        <v>0</v>
      </c>
    </row>
    <row r="506" spans="1:6" x14ac:dyDescent="0.35">
      <c r="A506" s="17" t="s">
        <v>356</v>
      </c>
      <c r="B506" s="17" t="s">
        <v>372</v>
      </c>
      <c r="C506" s="18">
        <v>15579.470000000001</v>
      </c>
      <c r="D506" s="18">
        <v>8441.4700000000012</v>
      </c>
      <c r="E506" s="18">
        <v>0</v>
      </c>
      <c r="F506" s="18">
        <v>7138</v>
      </c>
    </row>
    <row r="507" spans="1:6" ht="29" x14ac:dyDescent="0.35">
      <c r="A507" s="17" t="s">
        <v>356</v>
      </c>
      <c r="B507" s="17" t="s">
        <v>853</v>
      </c>
      <c r="C507" s="19"/>
      <c r="D507" s="19"/>
      <c r="E507" s="19"/>
      <c r="F507" s="19"/>
    </row>
    <row r="508" spans="1:6" x14ac:dyDescent="0.35">
      <c r="A508" s="17" t="s">
        <v>356</v>
      </c>
      <c r="B508" s="17" t="s">
        <v>373</v>
      </c>
      <c r="C508" s="18">
        <v>2422.66</v>
      </c>
      <c r="D508" s="18">
        <v>2275</v>
      </c>
      <c r="E508" s="18">
        <v>0</v>
      </c>
      <c r="F508" s="18">
        <v>147.66</v>
      </c>
    </row>
    <row r="509" spans="1:6" x14ac:dyDescent="0.35">
      <c r="A509" s="17" t="s">
        <v>356</v>
      </c>
      <c r="B509" s="17" t="s">
        <v>933</v>
      </c>
      <c r="C509" s="18">
        <v>0</v>
      </c>
      <c r="D509" s="18">
        <v>0</v>
      </c>
      <c r="E509" s="18">
        <v>0</v>
      </c>
      <c r="F509" s="18">
        <v>0</v>
      </c>
    </row>
    <row r="510" spans="1:6" x14ac:dyDescent="0.35">
      <c r="A510" s="17" t="s">
        <v>356</v>
      </c>
      <c r="B510" s="17" t="s">
        <v>374</v>
      </c>
      <c r="C510" s="18">
        <v>0</v>
      </c>
      <c r="D510" s="18">
        <v>0</v>
      </c>
      <c r="E510" s="18">
        <v>0</v>
      </c>
      <c r="F510" s="18">
        <v>0</v>
      </c>
    </row>
    <row r="511" spans="1:6" x14ac:dyDescent="0.35">
      <c r="A511" s="17" t="s">
        <v>356</v>
      </c>
      <c r="B511" s="17" t="s">
        <v>375</v>
      </c>
      <c r="C511" s="18">
        <v>186641.59900000002</v>
      </c>
      <c r="D511" s="18">
        <v>115713.65399999999</v>
      </c>
      <c r="E511" s="18">
        <v>43272.324999999997</v>
      </c>
      <c r="F511" s="18">
        <v>27655.620000000003</v>
      </c>
    </row>
    <row r="512" spans="1:6" x14ac:dyDescent="0.35">
      <c r="A512" s="17" t="s">
        <v>356</v>
      </c>
      <c r="B512" s="17" t="s">
        <v>376</v>
      </c>
      <c r="C512" s="18">
        <v>2691.8609999999999</v>
      </c>
      <c r="D512" s="18">
        <v>2691.8609999999999</v>
      </c>
      <c r="E512" s="18">
        <v>0</v>
      </c>
      <c r="F512" s="18">
        <v>0</v>
      </c>
    </row>
    <row r="513" spans="1:6" x14ac:dyDescent="0.35">
      <c r="A513" s="17" t="s">
        <v>356</v>
      </c>
      <c r="B513" s="17" t="s">
        <v>377</v>
      </c>
      <c r="C513" s="18">
        <v>4466.76</v>
      </c>
      <c r="D513" s="18">
        <v>4466.76</v>
      </c>
      <c r="E513" s="18">
        <v>0</v>
      </c>
      <c r="F513" s="18">
        <v>0</v>
      </c>
    </row>
    <row r="514" spans="1:6" x14ac:dyDescent="0.35">
      <c r="A514" s="17" t="s">
        <v>709</v>
      </c>
      <c r="B514" s="17" t="s">
        <v>146</v>
      </c>
      <c r="C514" s="18">
        <v>97198.284699999975</v>
      </c>
      <c r="D514" s="18">
        <v>47164.803999999989</v>
      </c>
      <c r="E514" s="18">
        <v>40282.780699999996</v>
      </c>
      <c r="F514" s="18">
        <v>9750.7000000000007</v>
      </c>
    </row>
    <row r="515" spans="1:6" x14ac:dyDescent="0.35">
      <c r="A515" s="17" t="s">
        <v>709</v>
      </c>
      <c r="B515" s="17" t="s">
        <v>417</v>
      </c>
      <c r="C515" s="18">
        <v>109832.63450000001</v>
      </c>
      <c r="D515" s="18">
        <v>68363.932000000015</v>
      </c>
      <c r="E515" s="18">
        <v>41468.702500000007</v>
      </c>
      <c r="F515" s="18">
        <v>0</v>
      </c>
    </row>
    <row r="516" spans="1:6" x14ac:dyDescent="0.35">
      <c r="A516" s="17" t="s">
        <v>709</v>
      </c>
      <c r="B516" s="17" t="s">
        <v>128</v>
      </c>
      <c r="C516" s="18">
        <v>37779.599999999999</v>
      </c>
      <c r="D516" s="18">
        <v>13761.5</v>
      </c>
      <c r="E516" s="18">
        <v>24018.1</v>
      </c>
      <c r="F516" s="18">
        <v>0</v>
      </c>
    </row>
    <row r="517" spans="1:6" x14ac:dyDescent="0.35">
      <c r="A517" s="17" t="s">
        <v>709</v>
      </c>
      <c r="B517" s="17" t="s">
        <v>934</v>
      </c>
      <c r="C517" s="18">
        <v>251879.38449999993</v>
      </c>
      <c r="D517" s="18">
        <v>117994.95999999999</v>
      </c>
      <c r="E517" s="18">
        <v>103032.1845</v>
      </c>
      <c r="F517" s="18">
        <v>30852.240000000002</v>
      </c>
    </row>
    <row r="518" spans="1:6" x14ac:dyDescent="0.35">
      <c r="A518" s="17" t="s">
        <v>709</v>
      </c>
      <c r="B518" s="17" t="s">
        <v>935</v>
      </c>
      <c r="C518" s="18">
        <v>140739.05329999997</v>
      </c>
      <c r="D518" s="18">
        <v>48967.716999999997</v>
      </c>
      <c r="E518" s="18">
        <v>91771.336299999995</v>
      </c>
      <c r="F518" s="18">
        <v>0</v>
      </c>
    </row>
    <row r="519" spans="1:6" x14ac:dyDescent="0.35">
      <c r="A519" s="17" t="s">
        <v>378</v>
      </c>
      <c r="B519" s="17" t="s">
        <v>379</v>
      </c>
      <c r="C519" s="18">
        <v>74740.498999999996</v>
      </c>
      <c r="D519" s="18">
        <v>4922.6499999999996</v>
      </c>
      <c r="E519" s="18">
        <v>10148.56</v>
      </c>
      <c r="F519" s="18">
        <v>59669.288999999997</v>
      </c>
    </row>
    <row r="520" spans="1:6" x14ac:dyDescent="0.35">
      <c r="A520" s="17" t="s">
        <v>378</v>
      </c>
      <c r="B520" s="17" t="s">
        <v>380</v>
      </c>
      <c r="C520" s="18">
        <v>201487.18850000005</v>
      </c>
      <c r="D520" s="18">
        <v>41923.125999999982</v>
      </c>
      <c r="E520" s="18">
        <v>63339.942499999997</v>
      </c>
      <c r="F520" s="18">
        <v>96224.12</v>
      </c>
    </row>
    <row r="521" spans="1:6" x14ac:dyDescent="0.35">
      <c r="A521" s="17" t="s">
        <v>378</v>
      </c>
      <c r="B521" s="17" t="s">
        <v>381</v>
      </c>
      <c r="C521" s="18">
        <v>428.3</v>
      </c>
      <c r="D521" s="18">
        <v>428.3</v>
      </c>
      <c r="E521" s="18">
        <v>0</v>
      </c>
      <c r="F521" s="18">
        <v>0</v>
      </c>
    </row>
    <row r="522" spans="1:6" x14ac:dyDescent="0.35">
      <c r="A522" s="17" t="s">
        <v>378</v>
      </c>
      <c r="B522" s="17" t="s">
        <v>382</v>
      </c>
      <c r="C522" s="18">
        <v>252018.12049999999</v>
      </c>
      <c r="D522" s="18">
        <v>3104.8760000000002</v>
      </c>
      <c r="E522" s="18">
        <v>145463.71249999999</v>
      </c>
      <c r="F522" s="18">
        <v>103449.53199999999</v>
      </c>
    </row>
    <row r="523" spans="1:6" x14ac:dyDescent="0.35">
      <c r="A523" s="17" t="s">
        <v>378</v>
      </c>
      <c r="B523" s="17" t="s">
        <v>383</v>
      </c>
      <c r="C523" s="18">
        <v>187646.42749999999</v>
      </c>
      <c r="D523" s="18">
        <v>14823.2</v>
      </c>
      <c r="E523" s="18">
        <v>57357.712500000001</v>
      </c>
      <c r="F523" s="18">
        <v>115465.51499999998</v>
      </c>
    </row>
    <row r="524" spans="1:6" x14ac:dyDescent="0.35">
      <c r="A524" s="17" t="s">
        <v>378</v>
      </c>
      <c r="B524" s="17" t="s">
        <v>384</v>
      </c>
      <c r="C524" s="18">
        <v>112211.4515</v>
      </c>
      <c r="D524" s="18">
        <v>4340.7945</v>
      </c>
      <c r="E524" s="18">
        <v>79650.675000000003</v>
      </c>
      <c r="F524" s="18">
        <v>28219.982</v>
      </c>
    </row>
    <row r="525" spans="1:6" x14ac:dyDescent="0.35">
      <c r="A525" s="17" t="s">
        <v>378</v>
      </c>
      <c r="B525" s="17" t="s">
        <v>385</v>
      </c>
      <c r="C525" s="18">
        <v>186403.86400000003</v>
      </c>
      <c r="D525" s="18">
        <v>18502.099000000002</v>
      </c>
      <c r="E525" s="18">
        <v>141480.72500000001</v>
      </c>
      <c r="F525" s="18">
        <v>26421.040000000001</v>
      </c>
    </row>
    <row r="526" spans="1:6" ht="29" x14ac:dyDescent="0.35">
      <c r="A526" s="17" t="s">
        <v>378</v>
      </c>
      <c r="B526" s="17" t="s">
        <v>936</v>
      </c>
      <c r="C526" s="18">
        <v>52120.725000000006</v>
      </c>
      <c r="D526" s="18">
        <v>4695.7279999999992</v>
      </c>
      <c r="E526" s="18">
        <v>12488.125</v>
      </c>
      <c r="F526" s="18">
        <v>34936.872000000003</v>
      </c>
    </row>
    <row r="527" spans="1:6" x14ac:dyDescent="0.35">
      <c r="A527" s="17" t="s">
        <v>378</v>
      </c>
      <c r="B527" s="17" t="s">
        <v>386</v>
      </c>
      <c r="C527" s="18">
        <v>23680.014999999999</v>
      </c>
      <c r="D527" s="18">
        <v>8531.52</v>
      </c>
      <c r="E527" s="18">
        <v>0</v>
      </c>
      <c r="F527" s="18">
        <v>15148.495000000001</v>
      </c>
    </row>
    <row r="528" spans="1:6" x14ac:dyDescent="0.35">
      <c r="A528" s="17" t="s">
        <v>378</v>
      </c>
      <c r="B528" s="17" t="s">
        <v>937</v>
      </c>
      <c r="C528" s="18">
        <v>85616.045000000027</v>
      </c>
      <c r="D528" s="18">
        <v>5771.8159999999998</v>
      </c>
      <c r="E528" s="18">
        <v>25947.025000000001</v>
      </c>
      <c r="F528" s="18">
        <v>53897.203999999998</v>
      </c>
    </row>
    <row r="529" spans="1:6" x14ac:dyDescent="0.35">
      <c r="A529" s="17" t="s">
        <v>378</v>
      </c>
      <c r="B529" s="17" t="s">
        <v>741</v>
      </c>
      <c r="C529" s="18">
        <v>209887.2395</v>
      </c>
      <c r="D529" s="18">
        <v>7777.6945000000005</v>
      </c>
      <c r="E529" s="18">
        <v>100159.47499999999</v>
      </c>
      <c r="F529" s="18">
        <v>101950.07</v>
      </c>
    </row>
    <row r="530" spans="1:6" x14ac:dyDescent="0.35">
      <c r="A530" s="17" t="s">
        <v>378</v>
      </c>
      <c r="B530" s="17" t="s">
        <v>387</v>
      </c>
      <c r="C530" s="18">
        <v>457377.9472</v>
      </c>
      <c r="D530" s="18">
        <v>46060.949000000001</v>
      </c>
      <c r="E530" s="18">
        <v>257207.81619999994</v>
      </c>
      <c r="F530" s="18">
        <v>154109.182</v>
      </c>
    </row>
    <row r="531" spans="1:6" x14ac:dyDescent="0.35">
      <c r="A531" s="17" t="s">
        <v>388</v>
      </c>
      <c r="B531" s="17" t="s">
        <v>787</v>
      </c>
      <c r="C531" s="18">
        <v>156233.1042</v>
      </c>
      <c r="D531" s="18">
        <v>23075.241999999998</v>
      </c>
      <c r="E531" s="18">
        <v>133157.86220000003</v>
      </c>
      <c r="F531" s="18">
        <v>0</v>
      </c>
    </row>
    <row r="532" spans="1:6" x14ac:dyDescent="0.35">
      <c r="A532" s="17" t="s">
        <v>388</v>
      </c>
      <c r="B532" s="17" t="s">
        <v>389</v>
      </c>
      <c r="C532" s="18">
        <v>364124.5321999999</v>
      </c>
      <c r="D532" s="18">
        <v>99400.875</v>
      </c>
      <c r="E532" s="18">
        <v>257979.65719999999</v>
      </c>
      <c r="F532" s="18">
        <v>6744</v>
      </c>
    </row>
    <row r="533" spans="1:6" x14ac:dyDescent="0.35">
      <c r="A533" s="17" t="s">
        <v>388</v>
      </c>
      <c r="B533" s="17" t="s">
        <v>390</v>
      </c>
      <c r="C533" s="18">
        <v>308574.69630000001</v>
      </c>
      <c r="D533" s="18">
        <v>56903.203999999998</v>
      </c>
      <c r="E533" s="18">
        <v>248766.49229999998</v>
      </c>
      <c r="F533" s="18">
        <v>2905</v>
      </c>
    </row>
    <row r="534" spans="1:6" x14ac:dyDescent="0.35">
      <c r="A534" s="17" t="s">
        <v>388</v>
      </c>
      <c r="B534" s="17" t="s">
        <v>788</v>
      </c>
      <c r="C534" s="18">
        <v>4770</v>
      </c>
      <c r="D534" s="18">
        <v>0</v>
      </c>
      <c r="E534" s="18">
        <v>4770</v>
      </c>
      <c r="F534" s="18">
        <v>0</v>
      </c>
    </row>
    <row r="535" spans="1:6" x14ac:dyDescent="0.35">
      <c r="A535" s="17" t="s">
        <v>388</v>
      </c>
      <c r="B535" s="17" t="s">
        <v>391</v>
      </c>
      <c r="C535" s="18">
        <v>982882.4977999999</v>
      </c>
      <c r="D535" s="18">
        <v>107351.83500000001</v>
      </c>
      <c r="E535" s="18">
        <v>780882.01879999973</v>
      </c>
      <c r="F535" s="18">
        <v>94648.644</v>
      </c>
    </row>
    <row r="536" spans="1:6" ht="29" x14ac:dyDescent="0.35">
      <c r="A536" s="17" t="s">
        <v>388</v>
      </c>
      <c r="B536" s="17" t="s">
        <v>392</v>
      </c>
      <c r="C536" s="18">
        <v>309789.7917</v>
      </c>
      <c r="D536" s="18">
        <v>28125.508000000002</v>
      </c>
      <c r="E536" s="18">
        <v>248801.14369999999</v>
      </c>
      <c r="F536" s="18">
        <v>32863.14</v>
      </c>
    </row>
    <row r="537" spans="1:6" x14ac:dyDescent="0.35">
      <c r="A537" s="17" t="s">
        <v>388</v>
      </c>
      <c r="B537" s="17" t="s">
        <v>393</v>
      </c>
      <c r="C537" s="18">
        <v>702837.0686</v>
      </c>
      <c r="D537" s="18">
        <v>437904.06799999997</v>
      </c>
      <c r="E537" s="18">
        <v>162744.96060000002</v>
      </c>
      <c r="F537" s="18">
        <v>102188.04000000001</v>
      </c>
    </row>
    <row r="538" spans="1:6" x14ac:dyDescent="0.35">
      <c r="A538" s="17" t="s">
        <v>388</v>
      </c>
      <c r="B538" s="17" t="s">
        <v>394</v>
      </c>
      <c r="C538" s="18">
        <v>242511.79380000004</v>
      </c>
      <c r="D538" s="18">
        <v>55808.786000000007</v>
      </c>
      <c r="E538" s="18">
        <v>153622.0318</v>
      </c>
      <c r="F538" s="18">
        <v>33080.976000000002</v>
      </c>
    </row>
    <row r="539" spans="1:6" x14ac:dyDescent="0.35">
      <c r="A539" s="17" t="s">
        <v>388</v>
      </c>
      <c r="B539" s="17" t="s">
        <v>395</v>
      </c>
      <c r="C539" s="18">
        <v>596597.77299999981</v>
      </c>
      <c r="D539" s="18">
        <v>128865.39999999998</v>
      </c>
      <c r="E539" s="18">
        <v>273773.71699999995</v>
      </c>
      <c r="F539" s="18">
        <v>193958.65599999999</v>
      </c>
    </row>
    <row r="540" spans="1:6" x14ac:dyDescent="0.35">
      <c r="A540" s="17" t="s">
        <v>388</v>
      </c>
      <c r="B540" s="17" t="s">
        <v>396</v>
      </c>
      <c r="C540" s="18">
        <v>95622.108500000002</v>
      </c>
      <c r="D540" s="18">
        <v>17310.23</v>
      </c>
      <c r="E540" s="18">
        <v>65197.878499999999</v>
      </c>
      <c r="F540" s="18">
        <v>13114</v>
      </c>
    </row>
    <row r="541" spans="1:6" x14ac:dyDescent="0.35">
      <c r="A541" s="17" t="s">
        <v>388</v>
      </c>
      <c r="B541" s="17" t="s">
        <v>397</v>
      </c>
      <c r="C541" s="18">
        <v>69462.25</v>
      </c>
      <c r="D541" s="18">
        <v>0</v>
      </c>
      <c r="E541" s="18">
        <v>69462.25</v>
      </c>
      <c r="F541" s="18">
        <v>0</v>
      </c>
    </row>
    <row r="542" spans="1:6" x14ac:dyDescent="0.35">
      <c r="A542" s="17" t="s">
        <v>388</v>
      </c>
      <c r="B542" s="17" t="s">
        <v>398</v>
      </c>
      <c r="C542" s="18">
        <v>336014.18769999989</v>
      </c>
      <c r="D542" s="18">
        <v>71852.228000000003</v>
      </c>
      <c r="E542" s="18">
        <v>209952.28169999999</v>
      </c>
      <c r="F542" s="18">
        <v>54209.678000000014</v>
      </c>
    </row>
    <row r="543" spans="1:6" x14ac:dyDescent="0.35">
      <c r="A543" s="17" t="s">
        <v>388</v>
      </c>
      <c r="B543" s="17" t="s">
        <v>789</v>
      </c>
      <c r="C543" s="18">
        <v>384642.74849999999</v>
      </c>
      <c r="D543" s="18">
        <v>71652.861999999994</v>
      </c>
      <c r="E543" s="18">
        <v>238286.8725</v>
      </c>
      <c r="F543" s="18">
        <v>74703.01400000001</v>
      </c>
    </row>
    <row r="544" spans="1:6" x14ac:dyDescent="0.35">
      <c r="A544" s="17" t="s">
        <v>388</v>
      </c>
      <c r="B544" s="17" t="s">
        <v>399</v>
      </c>
      <c r="C544" s="18">
        <v>271653.94770000002</v>
      </c>
      <c r="D544" s="18">
        <v>56491.519</v>
      </c>
      <c r="E544" s="18">
        <v>174902.42870000002</v>
      </c>
      <c r="F544" s="18">
        <v>40260</v>
      </c>
    </row>
    <row r="545" spans="1:6" x14ac:dyDescent="0.35">
      <c r="A545" s="17" t="s">
        <v>388</v>
      </c>
      <c r="B545" s="17" t="s">
        <v>400</v>
      </c>
      <c r="C545" s="18">
        <v>319286.62599999999</v>
      </c>
      <c r="D545" s="18">
        <v>31238.017</v>
      </c>
      <c r="E545" s="18">
        <v>267425.00900000002</v>
      </c>
      <c r="F545" s="18">
        <v>20623.599999999999</v>
      </c>
    </row>
    <row r="546" spans="1:6" x14ac:dyDescent="0.35">
      <c r="A546" s="17" t="s">
        <v>388</v>
      </c>
      <c r="B546" s="17" t="s">
        <v>401</v>
      </c>
      <c r="C546" s="18">
        <v>37232.515500000001</v>
      </c>
      <c r="D546" s="18">
        <v>0</v>
      </c>
      <c r="E546" s="18">
        <v>37232.515500000001</v>
      </c>
      <c r="F546" s="18">
        <v>0</v>
      </c>
    </row>
    <row r="547" spans="1:6" x14ac:dyDescent="0.35">
      <c r="A547" s="17" t="s">
        <v>388</v>
      </c>
      <c r="B547" s="17" t="s">
        <v>790</v>
      </c>
      <c r="C547" s="18">
        <v>204340.23140000002</v>
      </c>
      <c r="D547" s="18">
        <v>61958.266000000003</v>
      </c>
      <c r="E547" s="18">
        <v>109425.9654</v>
      </c>
      <c r="F547" s="18">
        <v>32956</v>
      </c>
    </row>
    <row r="548" spans="1:6" x14ac:dyDescent="0.35">
      <c r="A548" s="17" t="s">
        <v>388</v>
      </c>
      <c r="B548" s="17" t="s">
        <v>402</v>
      </c>
      <c r="C548" s="18">
        <v>748086.7873999998</v>
      </c>
      <c r="D548" s="18">
        <v>243269.87400000001</v>
      </c>
      <c r="E548" s="18">
        <v>449435.85739999992</v>
      </c>
      <c r="F548" s="18">
        <v>55381.055999999997</v>
      </c>
    </row>
    <row r="549" spans="1:6" x14ac:dyDescent="0.35">
      <c r="A549" s="17" t="s">
        <v>388</v>
      </c>
      <c r="B549" s="17" t="s">
        <v>403</v>
      </c>
      <c r="C549" s="18">
        <v>700529.02629999991</v>
      </c>
      <c r="D549" s="18">
        <v>100953.60000000001</v>
      </c>
      <c r="E549" s="18">
        <v>549360.60629999987</v>
      </c>
      <c r="F549" s="18">
        <v>50214.82</v>
      </c>
    </row>
    <row r="550" spans="1:6" x14ac:dyDescent="0.35">
      <c r="A550" s="17" t="s">
        <v>388</v>
      </c>
      <c r="B550" s="17" t="s">
        <v>404</v>
      </c>
      <c r="C550" s="18">
        <v>294796.55100000004</v>
      </c>
      <c r="D550" s="18">
        <v>37216.061999999998</v>
      </c>
      <c r="E550" s="18">
        <v>240943.889</v>
      </c>
      <c r="F550" s="18">
        <v>16636.599999999999</v>
      </c>
    </row>
    <row r="551" spans="1:6" x14ac:dyDescent="0.35">
      <c r="A551" s="17" t="s">
        <v>388</v>
      </c>
      <c r="B551" s="17" t="s">
        <v>405</v>
      </c>
      <c r="C551" s="18">
        <v>268351.90330000006</v>
      </c>
      <c r="D551" s="18">
        <v>103906.7</v>
      </c>
      <c r="E551" s="18">
        <v>164445.20330000005</v>
      </c>
      <c r="F551" s="18">
        <v>0</v>
      </c>
    </row>
    <row r="552" spans="1:6" x14ac:dyDescent="0.35">
      <c r="A552" s="17" t="s">
        <v>388</v>
      </c>
      <c r="B552" s="17" t="s">
        <v>406</v>
      </c>
      <c r="C552" s="18">
        <v>256022.16</v>
      </c>
      <c r="D552" s="18">
        <v>4754.6819999999998</v>
      </c>
      <c r="E552" s="18">
        <v>251267.478</v>
      </c>
      <c r="F552" s="18">
        <v>0</v>
      </c>
    </row>
    <row r="553" spans="1:6" x14ac:dyDescent="0.35">
      <c r="A553" s="17" t="s">
        <v>388</v>
      </c>
      <c r="B553" s="17" t="s">
        <v>407</v>
      </c>
      <c r="C553" s="18">
        <v>336242.07089999999</v>
      </c>
      <c r="D553" s="18">
        <v>39883.301999999996</v>
      </c>
      <c r="E553" s="18">
        <v>254146.17290000001</v>
      </c>
      <c r="F553" s="18">
        <v>42212.596000000005</v>
      </c>
    </row>
    <row r="554" spans="1:6" x14ac:dyDescent="0.35">
      <c r="A554" s="17" t="s">
        <v>388</v>
      </c>
      <c r="B554" s="17" t="s">
        <v>791</v>
      </c>
      <c r="C554" s="18">
        <v>224384.33840000001</v>
      </c>
      <c r="D554" s="18">
        <v>83871.171999999991</v>
      </c>
      <c r="E554" s="18">
        <v>126502.76639999999</v>
      </c>
      <c r="F554" s="18">
        <v>14010.400000000001</v>
      </c>
    </row>
    <row r="555" spans="1:6" x14ac:dyDescent="0.35">
      <c r="A555" s="17" t="s">
        <v>388</v>
      </c>
      <c r="B555" s="17" t="s">
        <v>792</v>
      </c>
      <c r="C555" s="18">
        <v>376790.8603</v>
      </c>
      <c r="D555" s="18">
        <v>156104.48000000001</v>
      </c>
      <c r="E555" s="18">
        <v>193542.5803</v>
      </c>
      <c r="F555" s="18">
        <v>27143.8</v>
      </c>
    </row>
    <row r="556" spans="1:6" x14ac:dyDescent="0.35">
      <c r="A556" s="17" t="s">
        <v>388</v>
      </c>
      <c r="B556" s="17" t="s">
        <v>408</v>
      </c>
      <c r="C556" s="18">
        <v>18850</v>
      </c>
      <c r="D556" s="18">
        <v>0</v>
      </c>
      <c r="E556" s="18">
        <v>18850</v>
      </c>
      <c r="F556" s="18">
        <v>0</v>
      </c>
    </row>
    <row r="557" spans="1:6" x14ac:dyDescent="0.35">
      <c r="A557" s="17" t="s">
        <v>388</v>
      </c>
      <c r="B557" s="17" t="s">
        <v>409</v>
      </c>
      <c r="C557" s="18">
        <v>74580.9375</v>
      </c>
      <c r="D557" s="18">
        <v>300.7</v>
      </c>
      <c r="E557" s="18">
        <v>32931.237500000003</v>
      </c>
      <c r="F557" s="18">
        <v>41349</v>
      </c>
    </row>
    <row r="558" spans="1:6" ht="29" x14ac:dyDescent="0.35">
      <c r="A558" s="17" t="s">
        <v>388</v>
      </c>
      <c r="B558" s="17" t="s">
        <v>410</v>
      </c>
      <c r="C558" s="18">
        <v>816280.69840000011</v>
      </c>
      <c r="D558" s="18">
        <v>568562.10000000009</v>
      </c>
      <c r="E558" s="18">
        <v>208362.90239999996</v>
      </c>
      <c r="F558" s="18">
        <v>39355.695999999996</v>
      </c>
    </row>
    <row r="559" spans="1:6" x14ac:dyDescent="0.35">
      <c r="A559" s="17" t="s">
        <v>388</v>
      </c>
      <c r="B559" s="17" t="s">
        <v>411</v>
      </c>
      <c r="C559" s="18">
        <v>223477.33329999997</v>
      </c>
      <c r="D559" s="18">
        <v>36884.307999999997</v>
      </c>
      <c r="E559" s="18">
        <v>151854.62529999999</v>
      </c>
      <c r="F559" s="18">
        <v>34738.400000000001</v>
      </c>
    </row>
    <row r="560" spans="1:6" x14ac:dyDescent="0.35">
      <c r="A560" s="17" t="s">
        <v>388</v>
      </c>
      <c r="B560" s="17" t="s">
        <v>793</v>
      </c>
      <c r="C560" s="18">
        <v>302291.63890000002</v>
      </c>
      <c r="D560" s="18">
        <v>59278.902999999998</v>
      </c>
      <c r="E560" s="18">
        <v>179599.29590000003</v>
      </c>
      <c r="F560" s="18">
        <v>63413.440000000002</v>
      </c>
    </row>
    <row r="561" spans="1:6" x14ac:dyDescent="0.35">
      <c r="A561" s="17" t="s">
        <v>412</v>
      </c>
      <c r="B561" s="17" t="s">
        <v>413</v>
      </c>
      <c r="C561" s="18">
        <v>13539.174500000001</v>
      </c>
      <c r="D561" s="18">
        <v>10028.674500000001</v>
      </c>
      <c r="E561" s="18">
        <v>3510.5</v>
      </c>
      <c r="F561" s="18">
        <v>0</v>
      </c>
    </row>
    <row r="562" spans="1:6" x14ac:dyDescent="0.35">
      <c r="A562" s="17" t="s">
        <v>412</v>
      </c>
      <c r="B562" s="17" t="s">
        <v>794</v>
      </c>
      <c r="C562" s="18">
        <v>129715.51600000002</v>
      </c>
      <c r="D562" s="18">
        <v>85693.69</v>
      </c>
      <c r="E562" s="18">
        <v>41365.826000000001</v>
      </c>
      <c r="F562" s="18">
        <v>2656</v>
      </c>
    </row>
    <row r="563" spans="1:6" x14ac:dyDescent="0.35">
      <c r="A563" s="17" t="s">
        <v>412</v>
      </c>
      <c r="B563" s="17" t="s">
        <v>414</v>
      </c>
      <c r="C563" s="18">
        <v>57336.775999999998</v>
      </c>
      <c r="D563" s="18">
        <v>38392.175999999992</v>
      </c>
      <c r="E563" s="18">
        <v>18944.599999999999</v>
      </c>
      <c r="F563" s="18">
        <v>0</v>
      </c>
    </row>
    <row r="564" spans="1:6" x14ac:dyDescent="0.35">
      <c r="A564" s="17" t="s">
        <v>412</v>
      </c>
      <c r="B564" s="17" t="s">
        <v>415</v>
      </c>
      <c r="C564" s="18">
        <v>136786.22500000001</v>
      </c>
      <c r="D564" s="18">
        <v>46528.138999999996</v>
      </c>
      <c r="E564" s="18">
        <v>90258.085999999996</v>
      </c>
      <c r="F564" s="18">
        <v>0</v>
      </c>
    </row>
    <row r="565" spans="1:6" x14ac:dyDescent="0.35">
      <c r="A565" s="17" t="s">
        <v>412</v>
      </c>
      <c r="B565" s="17" t="s">
        <v>416</v>
      </c>
      <c r="C565" s="18">
        <v>80475.078900000008</v>
      </c>
      <c r="D565" s="18">
        <v>51706.690999999999</v>
      </c>
      <c r="E565" s="18">
        <v>25480.887899999998</v>
      </c>
      <c r="F565" s="18">
        <v>3287.5</v>
      </c>
    </row>
    <row r="566" spans="1:6" x14ac:dyDescent="0.35">
      <c r="A566" s="17" t="s">
        <v>412</v>
      </c>
      <c r="B566" s="17" t="s">
        <v>418</v>
      </c>
      <c r="C566" s="18">
        <v>15909.821</v>
      </c>
      <c r="D566" s="18">
        <v>406.29600000000005</v>
      </c>
      <c r="E566" s="18">
        <v>15482.125</v>
      </c>
      <c r="F566" s="18">
        <v>21.4</v>
      </c>
    </row>
    <row r="567" spans="1:6" x14ac:dyDescent="0.35">
      <c r="A567" s="17" t="s">
        <v>412</v>
      </c>
      <c r="B567" s="17" t="s">
        <v>419</v>
      </c>
      <c r="C567" s="18">
        <v>659910.92399999965</v>
      </c>
      <c r="D567" s="18">
        <v>326063.94699999987</v>
      </c>
      <c r="E567" s="18">
        <v>331190.97700000001</v>
      </c>
      <c r="F567" s="18">
        <v>2656</v>
      </c>
    </row>
    <row r="568" spans="1:6" x14ac:dyDescent="0.35">
      <c r="A568" s="17" t="s">
        <v>412</v>
      </c>
      <c r="B568" s="17" t="s">
        <v>420</v>
      </c>
      <c r="C568" s="18">
        <v>241545.26609999998</v>
      </c>
      <c r="D568" s="18">
        <v>96160.748000000007</v>
      </c>
      <c r="E568" s="18">
        <v>142927.56170000002</v>
      </c>
      <c r="F568" s="18">
        <v>2456.9564</v>
      </c>
    </row>
    <row r="569" spans="1:6" x14ac:dyDescent="0.35">
      <c r="A569" s="17" t="s">
        <v>412</v>
      </c>
      <c r="B569" s="17" t="s">
        <v>421</v>
      </c>
      <c r="C569" s="18">
        <v>1053989.2944999996</v>
      </c>
      <c r="D569" s="18">
        <v>547447.97999999986</v>
      </c>
      <c r="E569" s="18">
        <v>501129.31450000004</v>
      </c>
      <c r="F569" s="18">
        <v>5412</v>
      </c>
    </row>
    <row r="570" spans="1:6" x14ac:dyDescent="0.35">
      <c r="A570" s="17" t="s">
        <v>412</v>
      </c>
      <c r="B570" s="17" t="s">
        <v>938</v>
      </c>
      <c r="C570" s="18">
        <v>143047.38580000002</v>
      </c>
      <c r="D570" s="18">
        <v>116760.74399999999</v>
      </c>
      <c r="E570" s="18">
        <v>26286.641799999998</v>
      </c>
      <c r="F570" s="18">
        <v>0</v>
      </c>
    </row>
    <row r="571" spans="1:6" x14ac:dyDescent="0.35">
      <c r="A571" s="17" t="s">
        <v>412</v>
      </c>
      <c r="B571" s="17" t="s">
        <v>422</v>
      </c>
      <c r="C571" s="18">
        <v>207430.24109999998</v>
      </c>
      <c r="D571" s="18">
        <v>101417.53</v>
      </c>
      <c r="E571" s="18">
        <v>106012.71109999999</v>
      </c>
      <c r="F571" s="18">
        <v>0</v>
      </c>
    </row>
    <row r="572" spans="1:6" x14ac:dyDescent="0.35">
      <c r="A572" s="17" t="s">
        <v>412</v>
      </c>
      <c r="B572" s="17" t="s">
        <v>423</v>
      </c>
      <c r="C572" s="18">
        <v>411243.80759999994</v>
      </c>
      <c r="D572" s="18">
        <v>190089.49399999998</v>
      </c>
      <c r="E572" s="18">
        <v>221082.23360000001</v>
      </c>
      <c r="F572" s="18">
        <v>72.08</v>
      </c>
    </row>
    <row r="573" spans="1:6" x14ac:dyDescent="0.35">
      <c r="A573" s="17" t="s">
        <v>412</v>
      </c>
      <c r="B573" s="17" t="s">
        <v>424</v>
      </c>
      <c r="C573" s="18">
        <v>173244.71059999999</v>
      </c>
      <c r="D573" s="18">
        <v>50554.086000000003</v>
      </c>
      <c r="E573" s="18">
        <v>113560.62460000001</v>
      </c>
      <c r="F573" s="18">
        <v>9130</v>
      </c>
    </row>
    <row r="574" spans="1:6" ht="29" x14ac:dyDescent="0.35">
      <c r="A574" s="17" t="s">
        <v>412</v>
      </c>
      <c r="B574" s="17" t="s">
        <v>795</v>
      </c>
      <c r="C574" s="18">
        <v>534298.76160000009</v>
      </c>
      <c r="D574" s="18">
        <v>149797.79500000004</v>
      </c>
      <c r="E574" s="18">
        <v>384244.16660000006</v>
      </c>
      <c r="F574" s="18">
        <v>256.8</v>
      </c>
    </row>
    <row r="575" spans="1:6" x14ac:dyDescent="0.35">
      <c r="A575" s="17" t="s">
        <v>412</v>
      </c>
      <c r="B575" s="17" t="s">
        <v>425</v>
      </c>
      <c r="C575" s="19"/>
      <c r="D575" s="19"/>
      <c r="E575" s="19"/>
      <c r="F575" s="19"/>
    </row>
    <row r="576" spans="1:6" x14ac:dyDescent="0.35">
      <c r="A576" s="17" t="s">
        <v>412</v>
      </c>
      <c r="B576" s="17" t="s">
        <v>426</v>
      </c>
      <c r="C576" s="18">
        <v>149153.36959999995</v>
      </c>
      <c r="D576" s="18">
        <v>79524.441000000006</v>
      </c>
      <c r="E576" s="18">
        <v>69628.928599999999</v>
      </c>
      <c r="F576" s="18">
        <v>0</v>
      </c>
    </row>
    <row r="577" spans="1:6" x14ac:dyDescent="0.35">
      <c r="A577" s="17" t="s">
        <v>412</v>
      </c>
      <c r="B577" s="17" t="s">
        <v>427</v>
      </c>
      <c r="C577" s="18">
        <v>225063.0711</v>
      </c>
      <c r="D577" s="18">
        <v>98347.572</v>
      </c>
      <c r="E577" s="18">
        <v>126715.4991</v>
      </c>
      <c r="F577" s="18">
        <v>0</v>
      </c>
    </row>
    <row r="578" spans="1:6" x14ac:dyDescent="0.35">
      <c r="A578" s="17" t="s">
        <v>412</v>
      </c>
      <c r="B578" s="17" t="s">
        <v>939</v>
      </c>
      <c r="C578" s="18">
        <v>182619.26259999999</v>
      </c>
      <c r="D578" s="18">
        <v>47077.271099999998</v>
      </c>
      <c r="E578" s="18">
        <v>135541.9915</v>
      </c>
      <c r="F578" s="18">
        <v>0</v>
      </c>
    </row>
    <row r="579" spans="1:6" x14ac:dyDescent="0.35">
      <c r="A579" s="17" t="s">
        <v>412</v>
      </c>
      <c r="B579" s="17" t="s">
        <v>940</v>
      </c>
      <c r="C579" s="18">
        <v>486911.99650000001</v>
      </c>
      <c r="D579" s="18">
        <v>179565.08599999998</v>
      </c>
      <c r="E579" s="18">
        <v>307346.9105</v>
      </c>
      <c r="F579" s="18">
        <v>0</v>
      </c>
    </row>
    <row r="580" spans="1:6" x14ac:dyDescent="0.35">
      <c r="A580" s="17" t="s">
        <v>412</v>
      </c>
      <c r="B580" s="17" t="s">
        <v>428</v>
      </c>
      <c r="C580" s="18">
        <v>177733.4774</v>
      </c>
      <c r="D580" s="18">
        <v>103473.776</v>
      </c>
      <c r="E580" s="18">
        <v>74259.701400000005</v>
      </c>
      <c r="F580" s="18">
        <v>0</v>
      </c>
    </row>
    <row r="581" spans="1:6" x14ac:dyDescent="0.35">
      <c r="A581" s="17" t="s">
        <v>412</v>
      </c>
      <c r="B581" s="17" t="s">
        <v>941</v>
      </c>
      <c r="C581" s="18">
        <v>146912.29110000006</v>
      </c>
      <c r="D581" s="18">
        <v>63020.698000000011</v>
      </c>
      <c r="E581" s="18">
        <v>79907.593099999998</v>
      </c>
      <c r="F581" s="18">
        <v>3984</v>
      </c>
    </row>
    <row r="582" spans="1:6" x14ac:dyDescent="0.35">
      <c r="A582" s="17" t="s">
        <v>412</v>
      </c>
      <c r="B582" s="17" t="s">
        <v>429</v>
      </c>
      <c r="C582" s="18">
        <v>10680.5</v>
      </c>
      <c r="D582" s="18">
        <v>10680.5</v>
      </c>
      <c r="E582" s="18">
        <v>0</v>
      </c>
      <c r="F582" s="18">
        <v>0</v>
      </c>
    </row>
    <row r="583" spans="1:6" x14ac:dyDescent="0.35">
      <c r="A583" s="17" t="s">
        <v>412</v>
      </c>
      <c r="B583" s="17" t="s">
        <v>430</v>
      </c>
      <c r="C583" s="18">
        <v>66269.422600000005</v>
      </c>
      <c r="D583" s="18">
        <v>50789.692600000002</v>
      </c>
      <c r="E583" s="18">
        <v>15462.6</v>
      </c>
      <c r="F583" s="18">
        <v>17.130000000000003</v>
      </c>
    </row>
    <row r="584" spans="1:6" ht="29" x14ac:dyDescent="0.35">
      <c r="A584" s="17" t="s">
        <v>412</v>
      </c>
      <c r="B584" s="17" t="s">
        <v>942</v>
      </c>
      <c r="C584" s="18">
        <v>76211.795299999998</v>
      </c>
      <c r="D584" s="18">
        <v>46097.968500000003</v>
      </c>
      <c r="E584" s="18">
        <v>27623.826800000003</v>
      </c>
      <c r="F584" s="18">
        <v>2490</v>
      </c>
    </row>
    <row r="585" spans="1:6" ht="29" x14ac:dyDescent="0.35">
      <c r="A585" s="17" t="s">
        <v>412</v>
      </c>
      <c r="B585" s="17" t="s">
        <v>431</v>
      </c>
      <c r="C585" s="18">
        <v>406777.22119999997</v>
      </c>
      <c r="D585" s="18">
        <v>156882.56899999999</v>
      </c>
      <c r="E585" s="18">
        <v>249894.65219999998</v>
      </c>
      <c r="F585" s="18">
        <v>0</v>
      </c>
    </row>
    <row r="586" spans="1:6" x14ac:dyDescent="0.35">
      <c r="A586" s="17" t="s">
        <v>412</v>
      </c>
      <c r="B586" s="17" t="s">
        <v>796</v>
      </c>
      <c r="C586" s="18">
        <v>153030.30050000004</v>
      </c>
      <c r="D586" s="18">
        <v>43769.014000000003</v>
      </c>
      <c r="E586" s="18">
        <v>109261.28649999999</v>
      </c>
      <c r="F586" s="18">
        <v>0</v>
      </c>
    </row>
    <row r="587" spans="1:6" ht="29" x14ac:dyDescent="0.35">
      <c r="A587" s="17" t="s">
        <v>412</v>
      </c>
      <c r="B587" s="17" t="s">
        <v>943</v>
      </c>
      <c r="C587" s="19"/>
      <c r="D587" s="19"/>
      <c r="E587" s="19"/>
      <c r="F587" s="19"/>
    </row>
    <row r="588" spans="1:6" ht="29" x14ac:dyDescent="0.35">
      <c r="A588" s="17" t="s">
        <v>412</v>
      </c>
      <c r="B588" s="17" t="s">
        <v>944</v>
      </c>
      <c r="C588" s="18">
        <v>121672.51750000002</v>
      </c>
      <c r="D588" s="18">
        <v>79970.875</v>
      </c>
      <c r="E588" s="18">
        <v>39995.237500000003</v>
      </c>
      <c r="F588" s="18">
        <v>1706.405</v>
      </c>
    </row>
    <row r="589" spans="1:6" x14ac:dyDescent="0.35">
      <c r="A589" s="17" t="s">
        <v>412</v>
      </c>
      <c r="B589" s="17" t="s">
        <v>945</v>
      </c>
      <c r="C589" s="18">
        <v>121971.99399999999</v>
      </c>
      <c r="D589" s="18">
        <v>17767.938999999998</v>
      </c>
      <c r="E589" s="18">
        <v>104134.955</v>
      </c>
      <c r="F589" s="18">
        <v>69.099999999999994</v>
      </c>
    </row>
    <row r="590" spans="1:6" ht="29" x14ac:dyDescent="0.35">
      <c r="A590" s="17" t="s">
        <v>412</v>
      </c>
      <c r="B590" s="17" t="s">
        <v>797</v>
      </c>
      <c r="C590" s="18">
        <v>100139.88600000001</v>
      </c>
      <c r="D590" s="18">
        <v>71072.661999999997</v>
      </c>
      <c r="E590" s="18">
        <v>27540.023999999998</v>
      </c>
      <c r="F590" s="18">
        <v>1527.2</v>
      </c>
    </row>
    <row r="591" spans="1:6" x14ac:dyDescent="0.35">
      <c r="A591" s="17" t="s">
        <v>412</v>
      </c>
      <c r="B591" s="17" t="s">
        <v>740</v>
      </c>
      <c r="C591" s="18">
        <v>103924.552</v>
      </c>
      <c r="D591" s="18">
        <v>30980.105</v>
      </c>
      <c r="E591" s="18">
        <v>70156.44</v>
      </c>
      <c r="F591" s="18">
        <v>2788.0070000000001</v>
      </c>
    </row>
    <row r="592" spans="1:6" x14ac:dyDescent="0.35">
      <c r="A592" s="17" t="s">
        <v>412</v>
      </c>
      <c r="B592" s="17" t="s">
        <v>432</v>
      </c>
      <c r="C592" s="18">
        <v>37806.451500000003</v>
      </c>
      <c r="D592" s="18">
        <v>6821.9875000000002</v>
      </c>
      <c r="E592" s="18">
        <v>30984.464</v>
      </c>
      <c r="F592" s="18">
        <v>0</v>
      </c>
    </row>
    <row r="593" spans="1:6" ht="29" x14ac:dyDescent="0.35">
      <c r="A593" s="17" t="s">
        <v>412</v>
      </c>
      <c r="B593" s="17" t="s">
        <v>798</v>
      </c>
      <c r="C593" s="18">
        <v>56415.147000000012</v>
      </c>
      <c r="D593" s="18">
        <v>16828.404999999999</v>
      </c>
      <c r="E593" s="18">
        <v>22830.452000000001</v>
      </c>
      <c r="F593" s="18">
        <v>16756.29</v>
      </c>
    </row>
    <row r="594" spans="1:6" ht="29" x14ac:dyDescent="0.35">
      <c r="A594" s="17" t="s">
        <v>412</v>
      </c>
      <c r="B594" s="17" t="s">
        <v>946</v>
      </c>
      <c r="C594" s="18">
        <v>41232.976600000002</v>
      </c>
      <c r="D594" s="18">
        <v>25067.055</v>
      </c>
      <c r="E594" s="18">
        <v>15441.0736</v>
      </c>
      <c r="F594" s="18">
        <v>724.84800000000007</v>
      </c>
    </row>
    <row r="595" spans="1:6" ht="29" x14ac:dyDescent="0.35">
      <c r="A595" s="17" t="s">
        <v>412</v>
      </c>
      <c r="B595" s="17" t="s">
        <v>947</v>
      </c>
      <c r="C595" s="18">
        <v>154033.20680000001</v>
      </c>
      <c r="D595" s="18">
        <v>44831.550999999999</v>
      </c>
      <c r="E595" s="18">
        <v>109201.65579999999</v>
      </c>
      <c r="F595" s="18">
        <v>0</v>
      </c>
    </row>
    <row r="596" spans="1:6" ht="29" x14ac:dyDescent="0.35">
      <c r="A596" s="17" t="s">
        <v>412</v>
      </c>
      <c r="B596" s="17" t="s">
        <v>948</v>
      </c>
      <c r="C596" s="18">
        <v>139746.57570000002</v>
      </c>
      <c r="D596" s="18">
        <v>58035.92</v>
      </c>
      <c r="E596" s="18">
        <v>81710.655700000003</v>
      </c>
      <c r="F596" s="18">
        <v>0</v>
      </c>
    </row>
    <row r="597" spans="1:6" ht="29" x14ac:dyDescent="0.35">
      <c r="A597" s="17" t="s">
        <v>412</v>
      </c>
      <c r="B597" s="17" t="s">
        <v>949</v>
      </c>
      <c r="C597" s="18">
        <v>150711.73799999998</v>
      </c>
      <c r="D597" s="18">
        <v>106804.148</v>
      </c>
      <c r="E597" s="18">
        <v>43907.590000000004</v>
      </c>
      <c r="F597" s="18">
        <v>0</v>
      </c>
    </row>
    <row r="598" spans="1:6" ht="29" x14ac:dyDescent="0.35">
      <c r="A598" s="17" t="s">
        <v>412</v>
      </c>
      <c r="B598" s="17" t="s">
        <v>433</v>
      </c>
      <c r="C598" s="18">
        <v>59451.849499999997</v>
      </c>
      <c r="D598" s="18">
        <v>18149.001999999997</v>
      </c>
      <c r="E598" s="18">
        <v>41302.847499999996</v>
      </c>
      <c r="F598" s="18">
        <v>0</v>
      </c>
    </row>
    <row r="599" spans="1:6" x14ac:dyDescent="0.35">
      <c r="A599" s="17" t="s">
        <v>412</v>
      </c>
      <c r="B599" s="17" t="s">
        <v>434</v>
      </c>
      <c r="C599" s="18">
        <v>95695.688999999998</v>
      </c>
      <c r="D599" s="18">
        <v>62155.56</v>
      </c>
      <c r="E599" s="18">
        <v>33223.125</v>
      </c>
      <c r="F599" s="18">
        <v>317.00400000000002</v>
      </c>
    </row>
    <row r="600" spans="1:6" x14ac:dyDescent="0.35">
      <c r="A600" s="17" t="s">
        <v>412</v>
      </c>
      <c r="B600" s="17" t="s">
        <v>435</v>
      </c>
      <c r="C600" s="18">
        <v>22384.278000000002</v>
      </c>
      <c r="D600" s="18">
        <v>18614.278000000002</v>
      </c>
      <c r="E600" s="18">
        <v>3770</v>
      </c>
      <c r="F600" s="18">
        <v>0</v>
      </c>
    </row>
    <row r="601" spans="1:6" x14ac:dyDescent="0.35">
      <c r="A601" s="17" t="s">
        <v>412</v>
      </c>
      <c r="B601" s="17" t="s">
        <v>436</v>
      </c>
      <c r="C601" s="18">
        <v>183392.30419999998</v>
      </c>
      <c r="D601" s="18">
        <v>33415.388000000006</v>
      </c>
      <c r="E601" s="18">
        <v>148971.97219999999</v>
      </c>
      <c r="F601" s="18">
        <v>1004.944</v>
      </c>
    </row>
    <row r="602" spans="1:6" x14ac:dyDescent="0.35">
      <c r="A602" s="17" t="s">
        <v>412</v>
      </c>
      <c r="B602" s="17" t="s">
        <v>437</v>
      </c>
      <c r="C602" s="18">
        <v>294906.73030000005</v>
      </c>
      <c r="D602" s="18">
        <v>114688.128</v>
      </c>
      <c r="E602" s="18">
        <v>170344.2023</v>
      </c>
      <c r="F602" s="18">
        <v>9874.4</v>
      </c>
    </row>
    <row r="603" spans="1:6" x14ac:dyDescent="0.35">
      <c r="A603" s="17" t="s">
        <v>412</v>
      </c>
      <c r="B603" s="17" t="s">
        <v>950</v>
      </c>
      <c r="C603" s="18">
        <v>101652.9905</v>
      </c>
      <c r="D603" s="18">
        <v>57319.432000000001</v>
      </c>
      <c r="E603" s="18">
        <v>44333.558499999999</v>
      </c>
      <c r="F603" s="18">
        <v>0</v>
      </c>
    </row>
    <row r="604" spans="1:6" x14ac:dyDescent="0.35">
      <c r="A604" s="17" t="s">
        <v>412</v>
      </c>
      <c r="B604" s="17" t="s">
        <v>438</v>
      </c>
      <c r="C604" s="18">
        <v>102862.2795</v>
      </c>
      <c r="D604" s="18">
        <v>71913.491999999998</v>
      </c>
      <c r="E604" s="18">
        <v>30948.787499999999</v>
      </c>
      <c r="F604" s="18">
        <v>0</v>
      </c>
    </row>
    <row r="605" spans="1:6" x14ac:dyDescent="0.35">
      <c r="A605" s="17" t="s">
        <v>412</v>
      </c>
      <c r="B605" s="17" t="s">
        <v>439</v>
      </c>
      <c r="C605" s="18">
        <v>164536.8168</v>
      </c>
      <c r="D605" s="18">
        <v>26699.171999999999</v>
      </c>
      <c r="E605" s="18">
        <v>132857.64479999998</v>
      </c>
      <c r="F605" s="18">
        <v>4980</v>
      </c>
    </row>
    <row r="606" spans="1:6" x14ac:dyDescent="0.35">
      <c r="A606" s="17" t="s">
        <v>412</v>
      </c>
      <c r="B606" s="17" t="s">
        <v>799</v>
      </c>
      <c r="C606" s="18">
        <v>173607.79459999999</v>
      </c>
      <c r="D606" s="18">
        <v>126933.62700000001</v>
      </c>
      <c r="E606" s="18">
        <v>46395.217600000004</v>
      </c>
      <c r="F606" s="18">
        <v>278.95000000000005</v>
      </c>
    </row>
    <row r="607" spans="1:6" x14ac:dyDescent="0.35">
      <c r="A607" s="17" t="s">
        <v>412</v>
      </c>
      <c r="B607" s="17" t="s">
        <v>440</v>
      </c>
      <c r="C607" s="18">
        <v>352768.4548999999</v>
      </c>
      <c r="D607" s="18">
        <v>157638.80499999999</v>
      </c>
      <c r="E607" s="18">
        <v>186169.76990000001</v>
      </c>
      <c r="F607" s="18">
        <v>8959.880000000001</v>
      </c>
    </row>
    <row r="608" spans="1:6" x14ac:dyDescent="0.35">
      <c r="A608" s="17" t="s">
        <v>412</v>
      </c>
      <c r="B608" s="17" t="s">
        <v>749</v>
      </c>
      <c r="C608" s="18">
        <v>34014.202099999995</v>
      </c>
      <c r="D608" s="18">
        <v>25123.2965</v>
      </c>
      <c r="E608" s="18">
        <v>8890.9055999999982</v>
      </c>
      <c r="F608" s="18">
        <v>0</v>
      </c>
    </row>
    <row r="609" spans="1:6" x14ac:dyDescent="0.35">
      <c r="A609" s="17" t="s">
        <v>412</v>
      </c>
      <c r="B609" s="17" t="s">
        <v>441</v>
      </c>
      <c r="C609" s="18">
        <v>39648.678</v>
      </c>
      <c r="D609" s="18">
        <v>31418.518000000004</v>
      </c>
      <c r="E609" s="18">
        <v>8230.16</v>
      </c>
      <c r="F609" s="18">
        <v>0</v>
      </c>
    </row>
    <row r="610" spans="1:6" x14ac:dyDescent="0.35">
      <c r="A610" s="17" t="s">
        <v>412</v>
      </c>
      <c r="B610" s="17" t="s">
        <v>442</v>
      </c>
      <c r="C610" s="18">
        <v>25496.659</v>
      </c>
      <c r="D610" s="18">
        <v>12166.755000000001</v>
      </c>
      <c r="E610" s="18">
        <v>13329.904</v>
      </c>
      <c r="F610" s="18">
        <v>0</v>
      </c>
    </row>
    <row r="611" spans="1:6" x14ac:dyDescent="0.35">
      <c r="A611" s="17" t="s">
        <v>443</v>
      </c>
      <c r="B611" s="17" t="s">
        <v>444</v>
      </c>
      <c r="C611" s="18">
        <v>134653.56360000005</v>
      </c>
      <c r="D611" s="18">
        <v>27500.010999999995</v>
      </c>
      <c r="E611" s="18">
        <v>88852.272599999997</v>
      </c>
      <c r="F611" s="18">
        <v>18301.28</v>
      </c>
    </row>
    <row r="612" spans="1:6" x14ac:dyDescent="0.35">
      <c r="A612" s="17" t="s">
        <v>443</v>
      </c>
      <c r="B612" s="17" t="s">
        <v>445</v>
      </c>
      <c r="C612" s="18">
        <v>21919.774000000001</v>
      </c>
      <c r="D612" s="18">
        <v>15374.774000000001</v>
      </c>
      <c r="E612" s="18">
        <v>6545</v>
      </c>
      <c r="F612" s="18">
        <v>0</v>
      </c>
    </row>
    <row r="613" spans="1:6" x14ac:dyDescent="0.35">
      <c r="A613" s="17" t="s">
        <v>443</v>
      </c>
      <c r="B613" s="17" t="s">
        <v>446</v>
      </c>
      <c r="C613" s="18">
        <v>132822.08519999997</v>
      </c>
      <c r="D613" s="18">
        <v>84978.638999999996</v>
      </c>
      <c r="E613" s="18">
        <v>47843.446199999998</v>
      </c>
      <c r="F613" s="18">
        <v>0</v>
      </c>
    </row>
    <row r="614" spans="1:6" x14ac:dyDescent="0.35">
      <c r="A614" s="17" t="s">
        <v>443</v>
      </c>
      <c r="B614" s="17" t="s">
        <v>447</v>
      </c>
      <c r="C614" s="18">
        <v>69662.577499999985</v>
      </c>
      <c r="D614" s="18">
        <v>16724.339999999997</v>
      </c>
      <c r="E614" s="18">
        <v>52938.237499999996</v>
      </c>
      <c r="F614" s="18">
        <v>0</v>
      </c>
    </row>
    <row r="615" spans="1:6" x14ac:dyDescent="0.35">
      <c r="A615" s="17" t="s">
        <v>443</v>
      </c>
      <c r="B615" s="17" t="s">
        <v>800</v>
      </c>
      <c r="C615" s="18">
        <v>656548.74039999989</v>
      </c>
      <c r="D615" s="18">
        <v>143219.85500000001</v>
      </c>
      <c r="E615" s="18">
        <v>389154.82039999991</v>
      </c>
      <c r="F615" s="18">
        <v>124174.065</v>
      </c>
    </row>
    <row r="616" spans="1:6" x14ac:dyDescent="0.35">
      <c r="A616" s="17" t="s">
        <v>443</v>
      </c>
      <c r="B616" s="17" t="s">
        <v>448</v>
      </c>
      <c r="C616" s="18">
        <v>20818.355</v>
      </c>
      <c r="D616" s="18">
        <v>5432.13</v>
      </c>
      <c r="E616" s="18">
        <v>15386.224999999999</v>
      </c>
      <c r="F616" s="18">
        <v>0</v>
      </c>
    </row>
    <row r="617" spans="1:6" x14ac:dyDescent="0.35">
      <c r="A617" s="17" t="s">
        <v>443</v>
      </c>
      <c r="B617" s="17" t="s">
        <v>449</v>
      </c>
      <c r="C617" s="18">
        <v>72911.925499999998</v>
      </c>
      <c r="D617" s="18">
        <v>55531.012999999999</v>
      </c>
      <c r="E617" s="18">
        <v>17380.912499999999</v>
      </c>
      <c r="F617" s="18">
        <v>0</v>
      </c>
    </row>
    <row r="618" spans="1:6" x14ac:dyDescent="0.35">
      <c r="A618" s="17" t="s">
        <v>443</v>
      </c>
      <c r="B618" s="17" t="s">
        <v>801</v>
      </c>
      <c r="C618" s="18">
        <v>86791.090000000011</v>
      </c>
      <c r="D618" s="18">
        <v>41900.85</v>
      </c>
      <c r="E618" s="18">
        <v>44890.239999999998</v>
      </c>
      <c r="F618" s="18">
        <v>0</v>
      </c>
    </row>
    <row r="619" spans="1:6" ht="29" x14ac:dyDescent="0.35">
      <c r="A619" s="17" t="s">
        <v>443</v>
      </c>
      <c r="B619" s="17" t="s">
        <v>450</v>
      </c>
      <c r="C619" s="18">
        <v>24891.434000000001</v>
      </c>
      <c r="D619" s="18">
        <v>24891.434000000001</v>
      </c>
      <c r="E619" s="18">
        <v>0</v>
      </c>
      <c r="F619" s="18">
        <v>0</v>
      </c>
    </row>
    <row r="620" spans="1:6" x14ac:dyDescent="0.35">
      <c r="A620" s="17" t="s">
        <v>443</v>
      </c>
      <c r="B620" s="17" t="s">
        <v>451</v>
      </c>
      <c r="C620" s="18">
        <v>69128.604500000001</v>
      </c>
      <c r="D620" s="18">
        <v>51777.204499999985</v>
      </c>
      <c r="E620" s="18">
        <v>17351.400000000001</v>
      </c>
      <c r="F620" s="18">
        <v>0</v>
      </c>
    </row>
    <row r="621" spans="1:6" x14ac:dyDescent="0.35">
      <c r="A621" s="17" t="s">
        <v>443</v>
      </c>
      <c r="B621" s="17" t="s">
        <v>452</v>
      </c>
      <c r="C621" s="18">
        <v>34979.291499999992</v>
      </c>
      <c r="D621" s="18">
        <v>28230.691499999997</v>
      </c>
      <c r="E621" s="18">
        <v>6748.6</v>
      </c>
      <c r="F621" s="18">
        <v>0</v>
      </c>
    </row>
    <row r="622" spans="1:6" x14ac:dyDescent="0.35">
      <c r="A622" s="17" t="s">
        <v>443</v>
      </c>
      <c r="B622" s="17" t="s">
        <v>453</v>
      </c>
      <c r="C622" s="18">
        <v>37744.432499999995</v>
      </c>
      <c r="D622" s="18">
        <v>12281.369999999999</v>
      </c>
      <c r="E622" s="18">
        <v>25463.0625</v>
      </c>
      <c r="F622" s="18">
        <v>0</v>
      </c>
    </row>
    <row r="623" spans="1:6" x14ac:dyDescent="0.35">
      <c r="A623" s="17" t="s">
        <v>443</v>
      </c>
      <c r="B623" s="17" t="s">
        <v>454</v>
      </c>
      <c r="C623" s="18">
        <v>113961.51900000003</v>
      </c>
      <c r="D623" s="18">
        <v>113821.51900000003</v>
      </c>
      <c r="E623" s="18">
        <v>0</v>
      </c>
      <c r="F623" s="18">
        <v>140</v>
      </c>
    </row>
    <row r="624" spans="1:6" x14ac:dyDescent="0.35">
      <c r="A624" s="17" t="s">
        <v>443</v>
      </c>
      <c r="B624" s="17" t="s">
        <v>455</v>
      </c>
      <c r="C624" s="18">
        <v>157027.75099999999</v>
      </c>
      <c r="D624" s="18">
        <v>122524.65700000001</v>
      </c>
      <c r="E624" s="18">
        <v>34088.093999999997</v>
      </c>
      <c r="F624" s="18">
        <v>415</v>
      </c>
    </row>
    <row r="625" spans="1:6" x14ac:dyDescent="0.35">
      <c r="A625" s="17" t="s">
        <v>456</v>
      </c>
      <c r="B625" s="17" t="s">
        <v>457</v>
      </c>
      <c r="C625" s="18">
        <v>28714.005499999999</v>
      </c>
      <c r="D625" s="18">
        <v>28714.005499999999</v>
      </c>
      <c r="E625" s="18">
        <v>0</v>
      </c>
      <c r="F625" s="18">
        <v>0</v>
      </c>
    </row>
    <row r="626" spans="1:6" x14ac:dyDescent="0.35">
      <c r="A626" s="17" t="s">
        <v>456</v>
      </c>
      <c r="B626" s="17" t="s">
        <v>711</v>
      </c>
      <c r="C626" s="18">
        <v>31701.163000000004</v>
      </c>
      <c r="D626" s="18">
        <v>31701.163000000004</v>
      </c>
      <c r="E626" s="18">
        <v>0</v>
      </c>
      <c r="F626" s="18">
        <v>0</v>
      </c>
    </row>
    <row r="627" spans="1:6" x14ac:dyDescent="0.35">
      <c r="A627" s="17" t="s">
        <v>456</v>
      </c>
      <c r="B627" s="17" t="s">
        <v>458</v>
      </c>
      <c r="C627" s="18">
        <v>72815.6204</v>
      </c>
      <c r="D627" s="18">
        <v>61270.991599999994</v>
      </c>
      <c r="E627" s="18">
        <v>11529.428799999998</v>
      </c>
      <c r="F627" s="18">
        <v>15.200000000000001</v>
      </c>
    </row>
    <row r="628" spans="1:6" x14ac:dyDescent="0.35">
      <c r="A628" s="17" t="s">
        <v>456</v>
      </c>
      <c r="B628" s="17" t="s">
        <v>459</v>
      </c>
      <c r="C628" s="18">
        <v>14896.511500000001</v>
      </c>
      <c r="D628" s="18">
        <v>14896.511500000001</v>
      </c>
      <c r="E628" s="18">
        <v>0</v>
      </c>
      <c r="F628" s="18">
        <v>0</v>
      </c>
    </row>
    <row r="629" spans="1:6" x14ac:dyDescent="0.35">
      <c r="A629" s="17" t="s">
        <v>456</v>
      </c>
      <c r="B629" s="17" t="s">
        <v>719</v>
      </c>
      <c r="C629" s="18">
        <v>4920.4155000000001</v>
      </c>
      <c r="D629" s="18">
        <v>4875.8455000000004</v>
      </c>
      <c r="E629" s="18">
        <v>0</v>
      </c>
      <c r="F629" s="18">
        <v>44.569999999999993</v>
      </c>
    </row>
    <row r="630" spans="1:6" x14ac:dyDescent="0.35">
      <c r="A630" s="17" t="s">
        <v>456</v>
      </c>
      <c r="B630" s="17" t="s">
        <v>720</v>
      </c>
      <c r="C630" s="18">
        <v>16529.022000000001</v>
      </c>
      <c r="D630" s="18">
        <v>16529.022000000001</v>
      </c>
      <c r="E630" s="18">
        <v>0</v>
      </c>
      <c r="F630" s="18">
        <v>0</v>
      </c>
    </row>
    <row r="631" spans="1:6" x14ac:dyDescent="0.35">
      <c r="A631" s="17" t="s">
        <v>456</v>
      </c>
      <c r="B631" s="17" t="s">
        <v>460</v>
      </c>
      <c r="C631" s="18">
        <v>14199.5075</v>
      </c>
      <c r="D631" s="18">
        <v>14199.5075</v>
      </c>
      <c r="E631" s="18">
        <v>0</v>
      </c>
      <c r="F631" s="18">
        <v>0</v>
      </c>
    </row>
    <row r="632" spans="1:6" x14ac:dyDescent="0.35">
      <c r="A632" s="17" t="s">
        <v>456</v>
      </c>
      <c r="B632" s="17" t="s">
        <v>725</v>
      </c>
      <c r="C632" s="18">
        <v>32959.348999999995</v>
      </c>
      <c r="D632" s="18">
        <v>32959.348999999995</v>
      </c>
      <c r="E632" s="18">
        <v>0</v>
      </c>
      <c r="F632" s="18">
        <v>0</v>
      </c>
    </row>
    <row r="633" spans="1:6" x14ac:dyDescent="0.35">
      <c r="A633" s="17" t="s">
        <v>456</v>
      </c>
      <c r="B633" s="17" t="s">
        <v>461</v>
      </c>
      <c r="C633" s="18">
        <v>12255.726999999999</v>
      </c>
      <c r="D633" s="18">
        <v>12255.726999999999</v>
      </c>
      <c r="E633" s="18">
        <v>0</v>
      </c>
      <c r="F633" s="18">
        <v>0</v>
      </c>
    </row>
    <row r="634" spans="1:6" x14ac:dyDescent="0.35">
      <c r="A634" s="17" t="s">
        <v>456</v>
      </c>
      <c r="B634" s="17" t="s">
        <v>728</v>
      </c>
      <c r="C634" s="18">
        <v>8110.4915000000001</v>
      </c>
      <c r="D634" s="18">
        <v>8110.4915000000001</v>
      </c>
      <c r="E634" s="18">
        <v>0</v>
      </c>
      <c r="F634" s="18">
        <v>0</v>
      </c>
    </row>
    <row r="635" spans="1:6" x14ac:dyDescent="0.35">
      <c r="A635" s="17" t="s">
        <v>456</v>
      </c>
      <c r="B635" s="17" t="s">
        <v>462</v>
      </c>
      <c r="C635" s="18">
        <v>27191.755500000003</v>
      </c>
      <c r="D635" s="18">
        <v>27191.755500000003</v>
      </c>
      <c r="E635" s="18">
        <v>0</v>
      </c>
      <c r="F635" s="18">
        <v>0</v>
      </c>
    </row>
    <row r="636" spans="1:6" x14ac:dyDescent="0.35">
      <c r="A636" s="17" t="s">
        <v>456</v>
      </c>
      <c r="B636" s="17" t="s">
        <v>463</v>
      </c>
      <c r="C636" s="18">
        <v>57873.199000000001</v>
      </c>
      <c r="D636" s="18">
        <v>57873.199000000001</v>
      </c>
      <c r="E636" s="18">
        <v>0</v>
      </c>
      <c r="F636" s="18">
        <v>0</v>
      </c>
    </row>
    <row r="637" spans="1:6" x14ac:dyDescent="0.35">
      <c r="A637" s="17" t="s">
        <v>456</v>
      </c>
      <c r="B637" s="17" t="s">
        <v>464</v>
      </c>
      <c r="C637" s="18">
        <v>97765.145000000019</v>
      </c>
      <c r="D637" s="18">
        <v>97652.045000000013</v>
      </c>
      <c r="E637" s="18">
        <v>113.10000000000001</v>
      </c>
      <c r="F637" s="18">
        <v>0</v>
      </c>
    </row>
    <row r="638" spans="1:6" x14ac:dyDescent="0.35">
      <c r="A638" s="17" t="s">
        <v>456</v>
      </c>
      <c r="B638" s="17" t="s">
        <v>742</v>
      </c>
      <c r="C638" s="18">
        <v>4808.9444999999996</v>
      </c>
      <c r="D638" s="18">
        <v>4808.9444999999996</v>
      </c>
      <c r="E638" s="18">
        <v>0</v>
      </c>
      <c r="F638" s="18">
        <v>0</v>
      </c>
    </row>
    <row r="639" spans="1:6" x14ac:dyDescent="0.35">
      <c r="A639" s="17" t="s">
        <v>456</v>
      </c>
      <c r="B639" s="17" t="s">
        <v>746</v>
      </c>
      <c r="C639" s="18">
        <v>10719.458499999999</v>
      </c>
      <c r="D639" s="18">
        <v>10719.458499999999</v>
      </c>
      <c r="E639" s="18">
        <v>0</v>
      </c>
      <c r="F639" s="18">
        <v>0</v>
      </c>
    </row>
    <row r="640" spans="1:6" x14ac:dyDescent="0.35">
      <c r="A640" s="17" t="s">
        <v>465</v>
      </c>
      <c r="B640" s="17" t="s">
        <v>466</v>
      </c>
      <c r="C640" s="18">
        <v>32917.336000000003</v>
      </c>
      <c r="D640" s="18">
        <v>31767.486000000001</v>
      </c>
      <c r="E640" s="18">
        <v>1149.8500000000001</v>
      </c>
      <c r="F640" s="18">
        <v>0</v>
      </c>
    </row>
    <row r="641" spans="1:6" x14ac:dyDescent="0.35">
      <c r="A641" s="17" t="s">
        <v>465</v>
      </c>
      <c r="B641" s="17" t="s">
        <v>951</v>
      </c>
      <c r="C641" s="18">
        <v>178558.16460000008</v>
      </c>
      <c r="D641" s="18">
        <v>67336.486000000004</v>
      </c>
      <c r="E641" s="18">
        <v>88800.94660000001</v>
      </c>
      <c r="F641" s="18">
        <v>22420.732</v>
      </c>
    </row>
    <row r="642" spans="1:6" x14ac:dyDescent="0.35">
      <c r="A642" s="17" t="s">
        <v>465</v>
      </c>
      <c r="B642" s="17" t="s">
        <v>952</v>
      </c>
      <c r="C642" s="18">
        <v>376297.55070000002</v>
      </c>
      <c r="D642" s="18">
        <v>163562.98699999999</v>
      </c>
      <c r="E642" s="18">
        <v>201796.46370000002</v>
      </c>
      <c r="F642" s="18">
        <v>10938.1</v>
      </c>
    </row>
    <row r="643" spans="1:6" x14ac:dyDescent="0.35">
      <c r="A643" s="17" t="s">
        <v>465</v>
      </c>
      <c r="B643" s="17" t="s">
        <v>953</v>
      </c>
      <c r="C643" s="18">
        <v>50065.385000000002</v>
      </c>
      <c r="D643" s="18">
        <v>7358.2000000000007</v>
      </c>
      <c r="E643" s="18">
        <v>37879.074999999997</v>
      </c>
      <c r="F643" s="18">
        <v>4828.1100000000006</v>
      </c>
    </row>
    <row r="644" spans="1:6" x14ac:dyDescent="0.35">
      <c r="A644" s="17" t="s">
        <v>465</v>
      </c>
      <c r="B644" s="17" t="s">
        <v>954</v>
      </c>
      <c r="C644" s="18">
        <v>123966.24099999998</v>
      </c>
      <c r="D644" s="18">
        <v>50813.546999999999</v>
      </c>
      <c r="E644" s="18">
        <v>63642.873999999996</v>
      </c>
      <c r="F644" s="18">
        <v>9509.82</v>
      </c>
    </row>
    <row r="645" spans="1:6" x14ac:dyDescent="0.35">
      <c r="A645" s="17" t="s">
        <v>465</v>
      </c>
      <c r="B645" s="17" t="s">
        <v>467</v>
      </c>
      <c r="C645" s="18">
        <v>165961.26620000004</v>
      </c>
      <c r="D645" s="18">
        <v>60584.69200000001</v>
      </c>
      <c r="E645" s="18">
        <v>105376.5742</v>
      </c>
      <c r="F645" s="18">
        <v>0</v>
      </c>
    </row>
    <row r="646" spans="1:6" x14ac:dyDescent="0.35">
      <c r="A646" s="17" t="s">
        <v>465</v>
      </c>
      <c r="B646" s="17" t="s">
        <v>468</v>
      </c>
      <c r="C646" s="18">
        <v>62940.275000000001</v>
      </c>
      <c r="D646" s="18">
        <v>17163.12</v>
      </c>
      <c r="E646" s="18">
        <v>12865.125</v>
      </c>
      <c r="F646" s="18">
        <v>32912.03</v>
      </c>
    </row>
    <row r="647" spans="1:6" x14ac:dyDescent="0.35">
      <c r="A647" s="17" t="s">
        <v>465</v>
      </c>
      <c r="B647" s="17" t="s">
        <v>469</v>
      </c>
      <c r="C647" s="18">
        <v>73862.73599999999</v>
      </c>
      <c r="D647" s="18">
        <v>29783.279999999995</v>
      </c>
      <c r="E647" s="18">
        <v>30009.384000000002</v>
      </c>
      <c r="F647" s="18">
        <v>14070.072</v>
      </c>
    </row>
    <row r="648" spans="1:6" ht="29" x14ac:dyDescent="0.35">
      <c r="A648" s="17" t="s">
        <v>465</v>
      </c>
      <c r="B648" s="17" t="s">
        <v>470</v>
      </c>
      <c r="C648" s="18">
        <v>153927.1612</v>
      </c>
      <c r="D648" s="18">
        <v>86727.05</v>
      </c>
      <c r="E648" s="18">
        <v>57211.161200000002</v>
      </c>
      <c r="F648" s="18">
        <v>9988.9500000000007</v>
      </c>
    </row>
    <row r="649" spans="1:6" x14ac:dyDescent="0.35">
      <c r="A649" s="17" t="s">
        <v>465</v>
      </c>
      <c r="B649" s="17" t="s">
        <v>955</v>
      </c>
      <c r="C649" s="18">
        <v>37241.036200000002</v>
      </c>
      <c r="D649" s="18">
        <v>16146.01</v>
      </c>
      <c r="E649" s="18">
        <v>17076.206200000001</v>
      </c>
      <c r="F649" s="18">
        <v>4018.8200000000006</v>
      </c>
    </row>
    <row r="650" spans="1:6" x14ac:dyDescent="0.35">
      <c r="A650" s="17" t="s">
        <v>465</v>
      </c>
      <c r="B650" s="17" t="s">
        <v>471</v>
      </c>
      <c r="C650" s="18">
        <v>374976.24950000003</v>
      </c>
      <c r="D650" s="18">
        <v>209750.64299999998</v>
      </c>
      <c r="E650" s="18">
        <v>151650.12650000004</v>
      </c>
      <c r="F650" s="18">
        <v>13575.48</v>
      </c>
    </row>
    <row r="651" spans="1:6" x14ac:dyDescent="0.35">
      <c r="A651" s="17" t="s">
        <v>472</v>
      </c>
      <c r="B651" s="17" t="s">
        <v>473</v>
      </c>
      <c r="C651" s="18">
        <v>27387.550000000003</v>
      </c>
      <c r="D651" s="18">
        <v>8272.4500000000007</v>
      </c>
      <c r="E651" s="18">
        <v>17455.099999999999</v>
      </c>
      <c r="F651" s="18">
        <v>1660</v>
      </c>
    </row>
    <row r="652" spans="1:6" x14ac:dyDescent="0.35">
      <c r="A652" s="17" t="s">
        <v>472</v>
      </c>
      <c r="B652" s="17" t="s">
        <v>474</v>
      </c>
      <c r="C652" s="18">
        <v>321688.90699999995</v>
      </c>
      <c r="D652" s="18">
        <v>74127.572</v>
      </c>
      <c r="E652" s="18">
        <v>245442.44499999998</v>
      </c>
      <c r="F652" s="18">
        <v>2118.89</v>
      </c>
    </row>
    <row r="653" spans="1:6" x14ac:dyDescent="0.35">
      <c r="A653" s="17" t="s">
        <v>472</v>
      </c>
      <c r="B653" s="17" t="s">
        <v>802</v>
      </c>
      <c r="C653" s="18">
        <v>503298.37799999985</v>
      </c>
      <c r="D653" s="18">
        <v>184098.43400000001</v>
      </c>
      <c r="E653" s="18">
        <v>237014.79000000004</v>
      </c>
      <c r="F653" s="18">
        <v>82185.153999999995</v>
      </c>
    </row>
    <row r="654" spans="1:6" x14ac:dyDescent="0.35">
      <c r="A654" s="17" t="s">
        <v>472</v>
      </c>
      <c r="B654" s="17" t="s">
        <v>475</v>
      </c>
      <c r="C654" s="18">
        <v>335490.39149999997</v>
      </c>
      <c r="D654" s="18">
        <v>42998.35</v>
      </c>
      <c r="E654" s="18">
        <v>230360.42749999999</v>
      </c>
      <c r="F654" s="18">
        <v>62131.614000000001</v>
      </c>
    </row>
    <row r="655" spans="1:6" x14ac:dyDescent="0.35">
      <c r="A655" s="17" t="s">
        <v>472</v>
      </c>
      <c r="B655" s="17" t="s">
        <v>854</v>
      </c>
      <c r="C655" s="19"/>
      <c r="D655" s="19"/>
      <c r="E655" s="19"/>
      <c r="F655" s="19"/>
    </row>
    <row r="656" spans="1:6" x14ac:dyDescent="0.35">
      <c r="A656" s="17" t="s">
        <v>472</v>
      </c>
      <c r="B656" s="17" t="s">
        <v>956</v>
      </c>
      <c r="C656" s="18">
        <v>151117.42499999999</v>
      </c>
      <c r="D656" s="18">
        <v>36120</v>
      </c>
      <c r="E656" s="18">
        <v>110847.425</v>
      </c>
      <c r="F656" s="18">
        <v>4150</v>
      </c>
    </row>
    <row r="657" spans="1:6" x14ac:dyDescent="0.35">
      <c r="A657" s="17" t="s">
        <v>472</v>
      </c>
      <c r="B657" s="17" t="s">
        <v>476</v>
      </c>
      <c r="C657" s="18">
        <v>381833.87200000003</v>
      </c>
      <c r="D657" s="18">
        <v>119457.94</v>
      </c>
      <c r="E657" s="18">
        <v>250135.932</v>
      </c>
      <c r="F657" s="18">
        <v>12240</v>
      </c>
    </row>
    <row r="658" spans="1:6" x14ac:dyDescent="0.35">
      <c r="A658" s="17" t="s">
        <v>472</v>
      </c>
      <c r="B658" s="17" t="s">
        <v>477</v>
      </c>
      <c r="C658" s="18">
        <v>324103.24599999998</v>
      </c>
      <c r="D658" s="18">
        <v>103832.52</v>
      </c>
      <c r="E658" s="18">
        <v>122581.18799999999</v>
      </c>
      <c r="F658" s="18">
        <v>97689.538</v>
      </c>
    </row>
    <row r="659" spans="1:6" x14ac:dyDescent="0.35">
      <c r="A659" s="17" t="s">
        <v>472</v>
      </c>
      <c r="B659" s="17" t="s">
        <v>478</v>
      </c>
      <c r="C659" s="18">
        <v>274411.7415</v>
      </c>
      <c r="D659" s="18">
        <v>8393.9320000000007</v>
      </c>
      <c r="E659" s="18">
        <v>205182.00949999999</v>
      </c>
      <c r="F659" s="18">
        <v>60835.8</v>
      </c>
    </row>
    <row r="660" spans="1:6" x14ac:dyDescent="0.35">
      <c r="A660" s="17" t="s">
        <v>472</v>
      </c>
      <c r="B660" s="17" t="s">
        <v>479</v>
      </c>
      <c r="C660" s="18">
        <v>21216.264999999999</v>
      </c>
      <c r="D660" s="18">
        <v>4769.6399999999994</v>
      </c>
      <c r="E660" s="18">
        <v>16446.625</v>
      </c>
      <c r="F660" s="18">
        <v>0</v>
      </c>
    </row>
    <row r="661" spans="1:6" x14ac:dyDescent="0.35">
      <c r="A661" s="17" t="s">
        <v>472</v>
      </c>
      <c r="B661" s="17" t="s">
        <v>480</v>
      </c>
      <c r="C661" s="18">
        <v>264491.00879999995</v>
      </c>
      <c r="D661" s="18">
        <v>148714.46600000001</v>
      </c>
      <c r="E661" s="18">
        <v>103731.1428</v>
      </c>
      <c r="F661" s="18">
        <v>12045.4</v>
      </c>
    </row>
    <row r="662" spans="1:6" x14ac:dyDescent="0.35">
      <c r="A662" s="17" t="s">
        <v>472</v>
      </c>
      <c r="B662" s="17" t="s">
        <v>481</v>
      </c>
      <c r="C662" s="18">
        <v>26341.75</v>
      </c>
      <c r="D662" s="18">
        <v>0</v>
      </c>
      <c r="E662" s="18">
        <v>4429.75</v>
      </c>
      <c r="F662" s="18">
        <v>21912</v>
      </c>
    </row>
    <row r="663" spans="1:6" x14ac:dyDescent="0.35">
      <c r="A663" s="17" t="s">
        <v>472</v>
      </c>
      <c r="B663" s="17" t="s">
        <v>482</v>
      </c>
      <c r="C663" s="18">
        <v>110772.985</v>
      </c>
      <c r="D663" s="18">
        <v>29089.760000000002</v>
      </c>
      <c r="E663" s="18">
        <v>60103.225000000006</v>
      </c>
      <c r="F663" s="18">
        <v>21580</v>
      </c>
    </row>
    <row r="664" spans="1:6" x14ac:dyDescent="0.35">
      <c r="A664" s="17" t="s">
        <v>472</v>
      </c>
      <c r="B664" s="17" t="s">
        <v>483</v>
      </c>
      <c r="C664" s="18">
        <v>679768.77149999992</v>
      </c>
      <c r="D664" s="18">
        <v>87007.171000000002</v>
      </c>
      <c r="E664" s="18">
        <v>481786.48049999995</v>
      </c>
      <c r="F664" s="18">
        <v>110975.12</v>
      </c>
    </row>
    <row r="665" spans="1:6" x14ac:dyDescent="0.35">
      <c r="A665" s="17" t="s">
        <v>472</v>
      </c>
      <c r="B665" s="17" t="s">
        <v>484</v>
      </c>
      <c r="C665" s="18">
        <v>139722.51250000001</v>
      </c>
      <c r="D665" s="18">
        <v>18690</v>
      </c>
      <c r="E665" s="18">
        <v>106092.51250000001</v>
      </c>
      <c r="F665" s="18">
        <v>14940</v>
      </c>
    </row>
    <row r="666" spans="1:6" x14ac:dyDescent="0.35">
      <c r="A666" s="17" t="s">
        <v>472</v>
      </c>
      <c r="B666" s="17" t="s">
        <v>485</v>
      </c>
      <c r="C666" s="18">
        <v>450486.29</v>
      </c>
      <c r="D666" s="18">
        <v>250063.75999999998</v>
      </c>
      <c r="E666" s="18">
        <v>120021.12999999999</v>
      </c>
      <c r="F666" s="18">
        <v>80401.399999999994</v>
      </c>
    </row>
    <row r="667" spans="1:6" x14ac:dyDescent="0.35">
      <c r="A667" s="17" t="s">
        <v>486</v>
      </c>
      <c r="B667" s="17" t="s">
        <v>487</v>
      </c>
      <c r="C667" s="18">
        <v>455</v>
      </c>
      <c r="D667" s="18">
        <v>455</v>
      </c>
      <c r="E667" s="18">
        <v>0</v>
      </c>
      <c r="F667" s="18">
        <v>0</v>
      </c>
    </row>
    <row r="668" spans="1:6" x14ac:dyDescent="0.35">
      <c r="A668" s="17" t="s">
        <v>486</v>
      </c>
      <c r="B668" s="17" t="s">
        <v>488</v>
      </c>
      <c r="C668" s="18">
        <v>2094.6999999999998</v>
      </c>
      <c r="D668" s="18">
        <v>2094.6999999999998</v>
      </c>
      <c r="E668" s="18">
        <v>0</v>
      </c>
      <c r="F668" s="18">
        <v>0</v>
      </c>
    </row>
    <row r="669" spans="1:6" x14ac:dyDescent="0.35">
      <c r="A669" s="17" t="s">
        <v>486</v>
      </c>
      <c r="B669" s="17" t="s">
        <v>803</v>
      </c>
      <c r="C669" s="18">
        <v>47597.999999999993</v>
      </c>
      <c r="D669" s="18">
        <v>2513.3999999999996</v>
      </c>
      <c r="E669" s="18">
        <v>6732</v>
      </c>
      <c r="F669" s="18">
        <v>38352.6</v>
      </c>
    </row>
    <row r="670" spans="1:6" x14ac:dyDescent="0.35">
      <c r="A670" s="17" t="s">
        <v>486</v>
      </c>
      <c r="B670" s="17" t="s">
        <v>855</v>
      </c>
      <c r="C670" s="19"/>
      <c r="D670" s="19"/>
      <c r="E670" s="19"/>
      <c r="F670" s="19"/>
    </row>
    <row r="671" spans="1:6" ht="29" x14ac:dyDescent="0.35">
      <c r="A671" s="17" t="s">
        <v>486</v>
      </c>
      <c r="B671" s="17" t="s">
        <v>489</v>
      </c>
      <c r="C671" s="18">
        <v>9583.5529999999999</v>
      </c>
      <c r="D671" s="18">
        <v>6687.0529999999999</v>
      </c>
      <c r="E671" s="18">
        <v>2896.5</v>
      </c>
      <c r="F671" s="18">
        <v>0</v>
      </c>
    </row>
    <row r="672" spans="1:6" x14ac:dyDescent="0.35">
      <c r="A672" s="17" t="s">
        <v>486</v>
      </c>
      <c r="B672" s="17" t="s">
        <v>490</v>
      </c>
      <c r="C672" s="18">
        <v>6829.1134000000002</v>
      </c>
      <c r="D672" s="18">
        <v>2430.1260000000002</v>
      </c>
      <c r="E672" s="18">
        <v>4398.9874</v>
      </c>
      <c r="F672" s="18">
        <v>0</v>
      </c>
    </row>
    <row r="673" spans="1:6" x14ac:dyDescent="0.35">
      <c r="A673" s="17" t="s">
        <v>486</v>
      </c>
      <c r="B673" s="17" t="s">
        <v>491</v>
      </c>
      <c r="C673" s="18">
        <v>5702.125</v>
      </c>
      <c r="D673" s="18">
        <v>0</v>
      </c>
      <c r="E673" s="18">
        <v>5702.125</v>
      </c>
      <c r="F673" s="18">
        <v>0</v>
      </c>
    </row>
    <row r="674" spans="1:6" x14ac:dyDescent="0.35">
      <c r="A674" s="17" t="s">
        <v>486</v>
      </c>
      <c r="B674" s="17" t="s">
        <v>492</v>
      </c>
      <c r="C674" s="18">
        <v>7434.5324999999993</v>
      </c>
      <c r="D674" s="18">
        <v>0</v>
      </c>
      <c r="E674" s="18">
        <v>7434.5324999999993</v>
      </c>
      <c r="F674" s="18">
        <v>0</v>
      </c>
    </row>
    <row r="675" spans="1:6" x14ac:dyDescent="0.35">
      <c r="A675" s="17" t="s">
        <v>486</v>
      </c>
      <c r="B675" s="17" t="s">
        <v>493</v>
      </c>
      <c r="C675" s="18">
        <v>0</v>
      </c>
      <c r="D675" s="18">
        <v>0</v>
      </c>
      <c r="E675" s="18">
        <v>0</v>
      </c>
      <c r="F675" s="18">
        <v>0</v>
      </c>
    </row>
    <row r="676" spans="1:6" x14ac:dyDescent="0.35">
      <c r="A676" s="17" t="s">
        <v>486</v>
      </c>
      <c r="B676" s="17" t="s">
        <v>494</v>
      </c>
      <c r="C676" s="18">
        <v>0</v>
      </c>
      <c r="D676" s="18">
        <v>0</v>
      </c>
      <c r="E676" s="18">
        <v>0</v>
      </c>
      <c r="F676" s="18">
        <v>0</v>
      </c>
    </row>
    <row r="677" spans="1:6" x14ac:dyDescent="0.35">
      <c r="A677" s="17" t="s">
        <v>486</v>
      </c>
      <c r="B677" s="17" t="s">
        <v>804</v>
      </c>
      <c r="C677" s="18">
        <v>41084.816000000006</v>
      </c>
      <c r="D677" s="18">
        <v>12966.3</v>
      </c>
      <c r="E677" s="18">
        <v>9688.9000000000015</v>
      </c>
      <c r="F677" s="18">
        <v>18429.616000000002</v>
      </c>
    </row>
    <row r="678" spans="1:6" x14ac:dyDescent="0.35">
      <c r="A678" s="17" t="s">
        <v>486</v>
      </c>
      <c r="B678" s="17" t="s">
        <v>495</v>
      </c>
      <c r="C678" s="18">
        <v>3249.384</v>
      </c>
      <c r="D678" s="18">
        <v>3249.384</v>
      </c>
      <c r="E678" s="18">
        <v>0</v>
      </c>
      <c r="F678" s="18">
        <v>0</v>
      </c>
    </row>
    <row r="679" spans="1:6" x14ac:dyDescent="0.35">
      <c r="A679" s="17" t="s">
        <v>486</v>
      </c>
      <c r="B679" s="17" t="s">
        <v>496</v>
      </c>
      <c r="C679" s="18">
        <v>2435.8319999999999</v>
      </c>
      <c r="D679" s="18">
        <v>2435.8319999999999</v>
      </c>
      <c r="E679" s="18">
        <v>0</v>
      </c>
      <c r="F679" s="18">
        <v>0</v>
      </c>
    </row>
    <row r="680" spans="1:6" x14ac:dyDescent="0.35">
      <c r="A680" s="17" t="s">
        <v>486</v>
      </c>
      <c r="B680" s="17" t="s">
        <v>856</v>
      </c>
      <c r="C680" s="19"/>
      <c r="D680" s="19"/>
      <c r="E680" s="19"/>
      <c r="F680" s="19"/>
    </row>
    <row r="681" spans="1:6" ht="29" x14ac:dyDescent="0.35">
      <c r="A681" s="17" t="s">
        <v>486</v>
      </c>
      <c r="B681" s="17" t="s">
        <v>497</v>
      </c>
      <c r="C681" s="18">
        <v>0</v>
      </c>
      <c r="D681" s="18">
        <v>0</v>
      </c>
      <c r="E681" s="18">
        <v>0</v>
      </c>
      <c r="F681" s="18">
        <v>0</v>
      </c>
    </row>
    <row r="682" spans="1:6" x14ac:dyDescent="0.35">
      <c r="A682" s="17" t="s">
        <v>486</v>
      </c>
      <c r="B682" s="17" t="s">
        <v>498</v>
      </c>
      <c r="C682" s="18">
        <v>0</v>
      </c>
      <c r="D682" s="18">
        <v>0</v>
      </c>
      <c r="E682" s="18">
        <v>0</v>
      </c>
      <c r="F682" s="18">
        <v>0</v>
      </c>
    </row>
    <row r="683" spans="1:6" x14ac:dyDescent="0.35">
      <c r="A683" s="17" t="s">
        <v>486</v>
      </c>
      <c r="B683" s="17" t="s">
        <v>499</v>
      </c>
      <c r="C683" s="18">
        <v>0</v>
      </c>
      <c r="D683" s="18">
        <v>0</v>
      </c>
      <c r="E683" s="18">
        <v>0</v>
      </c>
      <c r="F683" s="18">
        <v>0</v>
      </c>
    </row>
    <row r="684" spans="1:6" x14ac:dyDescent="0.35">
      <c r="A684" s="17" t="s">
        <v>486</v>
      </c>
      <c r="B684" s="17" t="s">
        <v>500</v>
      </c>
      <c r="C684" s="18">
        <v>35896.850000000006</v>
      </c>
      <c r="D684" s="18">
        <v>0</v>
      </c>
      <c r="E684" s="18">
        <v>0</v>
      </c>
      <c r="F684" s="18">
        <v>35896.850000000006</v>
      </c>
    </row>
    <row r="685" spans="1:6" ht="29" x14ac:dyDescent="0.35">
      <c r="A685" s="17" t="s">
        <v>486</v>
      </c>
      <c r="B685" s="17" t="s">
        <v>501</v>
      </c>
      <c r="C685" s="18">
        <v>0</v>
      </c>
      <c r="D685" s="18">
        <v>0</v>
      </c>
      <c r="E685" s="18">
        <v>0</v>
      </c>
      <c r="F685" s="18">
        <v>0</v>
      </c>
    </row>
    <row r="686" spans="1:6" x14ac:dyDescent="0.35">
      <c r="A686" s="17" t="s">
        <v>486</v>
      </c>
      <c r="B686" s="17" t="s">
        <v>502</v>
      </c>
      <c r="C686" s="19"/>
      <c r="D686" s="19"/>
      <c r="E686" s="19"/>
      <c r="F686" s="19"/>
    </row>
    <row r="687" spans="1:6" x14ac:dyDescent="0.35">
      <c r="A687" s="17" t="s">
        <v>486</v>
      </c>
      <c r="B687" s="17" t="s">
        <v>503</v>
      </c>
      <c r="C687" s="18">
        <v>27719.188000000002</v>
      </c>
      <c r="D687" s="18">
        <v>3649.1880000000001</v>
      </c>
      <c r="E687" s="18">
        <v>0</v>
      </c>
      <c r="F687" s="18">
        <v>24070</v>
      </c>
    </row>
    <row r="688" spans="1:6" x14ac:dyDescent="0.35">
      <c r="A688" s="17" t="s">
        <v>486</v>
      </c>
      <c r="B688" s="17" t="s">
        <v>504</v>
      </c>
      <c r="C688" s="18">
        <v>0</v>
      </c>
      <c r="D688" s="18">
        <v>0</v>
      </c>
      <c r="E688" s="18">
        <v>0</v>
      </c>
      <c r="F688" s="18">
        <v>0</v>
      </c>
    </row>
    <row r="689" spans="1:6" x14ac:dyDescent="0.35">
      <c r="A689" s="17" t="s">
        <v>486</v>
      </c>
      <c r="B689" s="17" t="s">
        <v>505</v>
      </c>
      <c r="C689" s="18">
        <v>0</v>
      </c>
      <c r="D689" s="18">
        <v>0</v>
      </c>
      <c r="E689" s="18">
        <v>0</v>
      </c>
      <c r="F689" s="18">
        <v>0</v>
      </c>
    </row>
    <row r="690" spans="1:6" x14ac:dyDescent="0.35">
      <c r="A690" s="17" t="s">
        <v>506</v>
      </c>
      <c r="B690" s="17" t="s">
        <v>805</v>
      </c>
      <c r="C690" s="18">
        <v>1657.1010000000001</v>
      </c>
      <c r="D690" s="18">
        <v>1657.1010000000001</v>
      </c>
      <c r="E690" s="18">
        <v>0</v>
      </c>
      <c r="F690" s="18">
        <v>0</v>
      </c>
    </row>
    <row r="691" spans="1:6" x14ac:dyDescent="0.35">
      <c r="A691" s="17" t="s">
        <v>506</v>
      </c>
      <c r="B691" s="17" t="s">
        <v>507</v>
      </c>
      <c r="C691" s="18">
        <v>27758.55</v>
      </c>
      <c r="D691" s="18">
        <v>1706.7</v>
      </c>
      <c r="E691" s="18">
        <v>10951.85</v>
      </c>
      <c r="F691" s="18">
        <v>15100</v>
      </c>
    </row>
    <row r="692" spans="1:6" x14ac:dyDescent="0.35">
      <c r="A692" s="17" t="s">
        <v>506</v>
      </c>
      <c r="B692" s="17" t="s">
        <v>508</v>
      </c>
      <c r="C692" s="18">
        <v>22276.848000000002</v>
      </c>
      <c r="D692" s="18">
        <v>9736.893</v>
      </c>
      <c r="E692" s="18">
        <v>122.72499999999999</v>
      </c>
      <c r="F692" s="18">
        <v>12417.230000000001</v>
      </c>
    </row>
    <row r="693" spans="1:6" x14ac:dyDescent="0.35">
      <c r="A693" s="17" t="s">
        <v>506</v>
      </c>
      <c r="B693" s="17" t="s">
        <v>509</v>
      </c>
      <c r="C693" s="18">
        <v>5961.9619999999995</v>
      </c>
      <c r="D693" s="18">
        <v>2898.837</v>
      </c>
      <c r="E693" s="18">
        <v>3063.125</v>
      </c>
      <c r="F693" s="18">
        <v>0</v>
      </c>
    </row>
    <row r="694" spans="1:6" x14ac:dyDescent="0.35">
      <c r="A694" s="17" t="s">
        <v>506</v>
      </c>
      <c r="B694" s="17" t="s">
        <v>510</v>
      </c>
      <c r="C694" s="18">
        <v>37663.2065</v>
      </c>
      <c r="D694" s="18">
        <v>2743.6440000000002</v>
      </c>
      <c r="E694" s="18">
        <v>23299.5625</v>
      </c>
      <c r="F694" s="18">
        <v>11620</v>
      </c>
    </row>
    <row r="695" spans="1:6" x14ac:dyDescent="0.35">
      <c r="A695" s="17" t="s">
        <v>506</v>
      </c>
      <c r="B695" s="17" t="s">
        <v>511</v>
      </c>
      <c r="C695" s="18">
        <v>36490.350000000006</v>
      </c>
      <c r="D695" s="18">
        <v>2155.0540000000001</v>
      </c>
      <c r="E695" s="18">
        <v>23387.796000000002</v>
      </c>
      <c r="F695" s="18">
        <v>10947.5</v>
      </c>
    </row>
    <row r="696" spans="1:6" x14ac:dyDescent="0.35">
      <c r="A696" s="17" t="s">
        <v>506</v>
      </c>
      <c r="B696" s="17" t="s">
        <v>957</v>
      </c>
      <c r="C696" s="18">
        <v>36955.1</v>
      </c>
      <c r="D696" s="18">
        <v>11850.044000000002</v>
      </c>
      <c r="E696" s="18">
        <v>25105.056</v>
      </c>
      <c r="F696" s="18">
        <v>0</v>
      </c>
    </row>
    <row r="697" spans="1:6" x14ac:dyDescent="0.35">
      <c r="A697" s="17" t="s">
        <v>506</v>
      </c>
      <c r="B697" s="17" t="s">
        <v>958</v>
      </c>
      <c r="C697" s="18">
        <v>17215.287499999999</v>
      </c>
      <c r="D697" s="18">
        <v>91</v>
      </c>
      <c r="E697" s="18">
        <v>9420.2875000000004</v>
      </c>
      <c r="F697" s="18">
        <v>7704</v>
      </c>
    </row>
    <row r="698" spans="1:6" x14ac:dyDescent="0.35">
      <c r="A698" s="17" t="s">
        <v>506</v>
      </c>
      <c r="B698" s="17" t="s">
        <v>512</v>
      </c>
      <c r="C698" s="18">
        <v>72981.877500000002</v>
      </c>
      <c r="D698" s="18">
        <v>2800</v>
      </c>
      <c r="E698" s="18">
        <v>31004.377500000002</v>
      </c>
      <c r="F698" s="18">
        <v>39177.5</v>
      </c>
    </row>
    <row r="699" spans="1:6" x14ac:dyDescent="0.35">
      <c r="A699" s="17" t="s">
        <v>506</v>
      </c>
      <c r="B699" s="17" t="s">
        <v>513</v>
      </c>
      <c r="C699" s="18">
        <v>54712.848000000005</v>
      </c>
      <c r="D699" s="18">
        <v>15127.848</v>
      </c>
      <c r="E699" s="18">
        <v>39585</v>
      </c>
      <c r="F699" s="18">
        <v>0</v>
      </c>
    </row>
    <row r="700" spans="1:6" x14ac:dyDescent="0.35">
      <c r="A700" s="17" t="s">
        <v>506</v>
      </c>
      <c r="B700" s="17" t="s">
        <v>514</v>
      </c>
      <c r="C700" s="18">
        <v>4872.2279999999992</v>
      </c>
      <c r="D700" s="18">
        <v>1573.4780000000001</v>
      </c>
      <c r="E700" s="18">
        <v>3298.75</v>
      </c>
      <c r="F700" s="18">
        <v>0</v>
      </c>
    </row>
    <row r="701" spans="1:6" x14ac:dyDescent="0.35">
      <c r="A701" s="17" t="s">
        <v>506</v>
      </c>
      <c r="B701" s="17" t="s">
        <v>515</v>
      </c>
      <c r="C701" s="18">
        <v>56010.335000000006</v>
      </c>
      <c r="D701" s="18">
        <v>16651.86</v>
      </c>
      <c r="E701" s="18">
        <v>12016.875</v>
      </c>
      <c r="F701" s="18">
        <v>27341.599999999999</v>
      </c>
    </row>
    <row r="702" spans="1:6" ht="29" x14ac:dyDescent="0.35">
      <c r="A702" s="17" t="s">
        <v>506</v>
      </c>
      <c r="B702" s="17" t="s">
        <v>516</v>
      </c>
      <c r="C702" s="18">
        <v>93402.515000000014</v>
      </c>
      <c r="D702" s="18">
        <v>3190.3650000000002</v>
      </c>
      <c r="E702" s="18">
        <v>36361.65</v>
      </c>
      <c r="F702" s="18">
        <v>53850.5</v>
      </c>
    </row>
    <row r="703" spans="1:6" x14ac:dyDescent="0.35">
      <c r="A703" s="17" t="s">
        <v>506</v>
      </c>
      <c r="B703" s="17" t="s">
        <v>517</v>
      </c>
      <c r="C703" s="18">
        <v>25369.628000000001</v>
      </c>
      <c r="D703" s="18">
        <v>13144.028</v>
      </c>
      <c r="E703" s="18">
        <v>12225.6</v>
      </c>
      <c r="F703" s="18">
        <v>0</v>
      </c>
    </row>
    <row r="704" spans="1:6" x14ac:dyDescent="0.35">
      <c r="A704" s="17" t="s">
        <v>518</v>
      </c>
      <c r="B704" s="17" t="s">
        <v>718</v>
      </c>
      <c r="C704" s="18">
        <v>53093.845999999998</v>
      </c>
      <c r="D704" s="18">
        <v>38515.757000000005</v>
      </c>
      <c r="E704" s="18">
        <v>14556.289000000001</v>
      </c>
      <c r="F704" s="18">
        <v>21.8</v>
      </c>
    </row>
    <row r="705" spans="1:6" x14ac:dyDescent="0.35">
      <c r="A705" s="17" t="s">
        <v>518</v>
      </c>
      <c r="B705" s="17" t="s">
        <v>519</v>
      </c>
      <c r="C705" s="18">
        <v>6035.9804999999988</v>
      </c>
      <c r="D705" s="18">
        <v>6035.9804999999988</v>
      </c>
      <c r="E705" s="18">
        <v>0</v>
      </c>
      <c r="F705" s="18">
        <v>0</v>
      </c>
    </row>
    <row r="706" spans="1:6" x14ac:dyDescent="0.35">
      <c r="A706" s="17" t="s">
        <v>518</v>
      </c>
      <c r="B706" s="17" t="s">
        <v>520</v>
      </c>
      <c r="C706" s="18">
        <v>53868.697000000007</v>
      </c>
      <c r="D706" s="18">
        <v>47641.777000000009</v>
      </c>
      <c r="E706" s="18">
        <v>6220.5</v>
      </c>
      <c r="F706" s="18">
        <v>6.42</v>
      </c>
    </row>
    <row r="707" spans="1:6" x14ac:dyDescent="0.35">
      <c r="A707" s="17" t="s">
        <v>518</v>
      </c>
      <c r="B707" s="17" t="s">
        <v>722</v>
      </c>
      <c r="C707" s="18">
        <v>14812.114499999998</v>
      </c>
      <c r="D707" s="18">
        <v>14812.114499999998</v>
      </c>
      <c r="E707" s="18">
        <v>0</v>
      </c>
      <c r="F707" s="18">
        <v>0</v>
      </c>
    </row>
    <row r="708" spans="1:6" x14ac:dyDescent="0.35">
      <c r="A708" s="17" t="s">
        <v>518</v>
      </c>
      <c r="B708" s="17" t="s">
        <v>521</v>
      </c>
      <c r="C708" s="18">
        <v>32733.679999999997</v>
      </c>
      <c r="D708" s="18">
        <v>31791.179999999997</v>
      </c>
      <c r="E708" s="18">
        <v>942.5</v>
      </c>
      <c r="F708" s="18">
        <v>0</v>
      </c>
    </row>
    <row r="709" spans="1:6" x14ac:dyDescent="0.35">
      <c r="A709" s="17" t="s">
        <v>518</v>
      </c>
      <c r="B709" s="17" t="s">
        <v>522</v>
      </c>
      <c r="C709" s="18">
        <v>69315.844299999997</v>
      </c>
      <c r="D709" s="18">
        <v>62374.09429999999</v>
      </c>
      <c r="E709" s="18">
        <v>6941.75</v>
      </c>
      <c r="F709" s="18">
        <v>0</v>
      </c>
    </row>
    <row r="710" spans="1:6" x14ac:dyDescent="0.35">
      <c r="A710" s="17" t="s">
        <v>518</v>
      </c>
      <c r="B710" s="17" t="s">
        <v>730</v>
      </c>
      <c r="C710" s="18">
        <v>50404.929499999991</v>
      </c>
      <c r="D710" s="18">
        <v>50404.929499999991</v>
      </c>
      <c r="E710" s="18">
        <v>0</v>
      </c>
      <c r="F710" s="18">
        <v>0</v>
      </c>
    </row>
    <row r="711" spans="1:6" x14ac:dyDescent="0.35">
      <c r="A711" s="17" t="s">
        <v>518</v>
      </c>
      <c r="B711" s="17" t="s">
        <v>523</v>
      </c>
      <c r="C711" s="18">
        <v>26316.185499999996</v>
      </c>
      <c r="D711" s="18">
        <v>26316.185499999996</v>
      </c>
      <c r="E711" s="18">
        <v>0</v>
      </c>
      <c r="F711" s="18">
        <v>0</v>
      </c>
    </row>
    <row r="712" spans="1:6" x14ac:dyDescent="0.35">
      <c r="A712" s="17" t="s">
        <v>518</v>
      </c>
      <c r="B712" s="17" t="s">
        <v>524</v>
      </c>
      <c r="C712" s="18">
        <v>22038.632999999994</v>
      </c>
      <c r="D712" s="18">
        <v>22038.632999999994</v>
      </c>
      <c r="E712" s="18">
        <v>0</v>
      </c>
      <c r="F712" s="18">
        <v>0</v>
      </c>
    </row>
    <row r="713" spans="1:6" x14ac:dyDescent="0.35">
      <c r="A713" s="17" t="s">
        <v>518</v>
      </c>
      <c r="B713" s="17" t="s">
        <v>525</v>
      </c>
      <c r="C713" s="18">
        <v>8561.5685000000012</v>
      </c>
      <c r="D713" s="18">
        <v>3943.3185000000003</v>
      </c>
      <c r="E713" s="18">
        <v>4618.25</v>
      </c>
      <c r="F713" s="18">
        <v>0</v>
      </c>
    </row>
    <row r="714" spans="1:6" x14ac:dyDescent="0.35">
      <c r="A714" s="17" t="s">
        <v>518</v>
      </c>
      <c r="B714" s="17" t="s">
        <v>526</v>
      </c>
      <c r="C714" s="18">
        <v>29855.082000000002</v>
      </c>
      <c r="D714" s="18">
        <v>29855.082000000002</v>
      </c>
      <c r="E714" s="18">
        <v>0</v>
      </c>
      <c r="F714" s="18">
        <v>0</v>
      </c>
    </row>
    <row r="715" spans="1:6" x14ac:dyDescent="0.35">
      <c r="A715" s="17" t="s">
        <v>518</v>
      </c>
      <c r="B715" s="17" t="s">
        <v>527</v>
      </c>
      <c r="C715" s="18">
        <v>39125.561600000001</v>
      </c>
      <c r="D715" s="18">
        <v>39125.561600000001</v>
      </c>
      <c r="E715" s="18">
        <v>0</v>
      </c>
      <c r="F715" s="18">
        <v>0</v>
      </c>
    </row>
    <row r="716" spans="1:6" x14ac:dyDescent="0.35">
      <c r="A716" s="17" t="s">
        <v>518</v>
      </c>
      <c r="B716" s="17" t="s">
        <v>528</v>
      </c>
      <c r="C716" s="18">
        <v>73154.493000000031</v>
      </c>
      <c r="D716" s="18">
        <v>45388.337</v>
      </c>
      <c r="E716" s="18">
        <v>26429.096000000001</v>
      </c>
      <c r="F716" s="18">
        <v>1337.06</v>
      </c>
    </row>
    <row r="717" spans="1:6" ht="29" x14ac:dyDescent="0.35">
      <c r="A717" s="17" t="s">
        <v>518</v>
      </c>
      <c r="B717" s="17" t="s">
        <v>529</v>
      </c>
      <c r="C717" s="18">
        <v>73780.140299999999</v>
      </c>
      <c r="D717" s="18">
        <v>56367.3433</v>
      </c>
      <c r="E717" s="18">
        <v>17028.881000000001</v>
      </c>
      <c r="F717" s="18">
        <v>383.916</v>
      </c>
    </row>
    <row r="718" spans="1:6" x14ac:dyDescent="0.35">
      <c r="A718" s="17" t="s">
        <v>518</v>
      </c>
      <c r="B718" s="17" t="s">
        <v>739</v>
      </c>
      <c r="C718" s="18">
        <v>23863.453099999999</v>
      </c>
      <c r="D718" s="18">
        <v>15380.953100000001</v>
      </c>
      <c r="E718" s="18">
        <v>8482.5</v>
      </c>
      <c r="F718" s="18">
        <v>0</v>
      </c>
    </row>
    <row r="719" spans="1:6" x14ac:dyDescent="0.35">
      <c r="A719" s="17" t="s">
        <v>518</v>
      </c>
      <c r="B719" s="17" t="s">
        <v>530</v>
      </c>
      <c r="C719" s="18">
        <v>27110.440500000004</v>
      </c>
      <c r="D719" s="18">
        <v>27110.440500000004</v>
      </c>
      <c r="E719" s="18">
        <v>0</v>
      </c>
      <c r="F719" s="18">
        <v>0</v>
      </c>
    </row>
    <row r="720" spans="1:6" x14ac:dyDescent="0.35">
      <c r="A720" s="17" t="s">
        <v>518</v>
      </c>
      <c r="B720" s="17" t="s">
        <v>531</v>
      </c>
      <c r="C720" s="18">
        <v>8888.4510000000009</v>
      </c>
      <c r="D720" s="18">
        <v>8888.4510000000009</v>
      </c>
      <c r="E720" s="18">
        <v>0</v>
      </c>
      <c r="F720" s="18">
        <v>0</v>
      </c>
    </row>
    <row r="721" spans="1:6" ht="29" x14ac:dyDescent="0.35">
      <c r="A721" s="17" t="s">
        <v>518</v>
      </c>
      <c r="B721" s="17" t="s">
        <v>747</v>
      </c>
      <c r="C721" s="18">
        <v>39073.601499999997</v>
      </c>
      <c r="D721" s="18">
        <v>27476.139000000006</v>
      </c>
      <c r="E721" s="18">
        <v>11597.4625</v>
      </c>
      <c r="F721" s="18">
        <v>0</v>
      </c>
    </row>
    <row r="722" spans="1:6" x14ac:dyDescent="0.35">
      <c r="A722" s="17" t="s">
        <v>518</v>
      </c>
      <c r="B722" s="17" t="s">
        <v>532</v>
      </c>
      <c r="C722" s="18">
        <v>54736.801499999987</v>
      </c>
      <c r="D722" s="18">
        <v>54736.801499999987</v>
      </c>
      <c r="E722" s="18">
        <v>0</v>
      </c>
      <c r="F722" s="18">
        <v>0</v>
      </c>
    </row>
    <row r="723" spans="1:6" x14ac:dyDescent="0.35">
      <c r="A723" s="17" t="s">
        <v>533</v>
      </c>
      <c r="B723" s="17" t="s">
        <v>534</v>
      </c>
      <c r="C723" s="18">
        <v>154335.92830000003</v>
      </c>
      <c r="D723" s="18">
        <v>17043.544999999998</v>
      </c>
      <c r="E723" s="18">
        <v>94038.383299999987</v>
      </c>
      <c r="F723" s="18">
        <v>43254</v>
      </c>
    </row>
    <row r="724" spans="1:6" x14ac:dyDescent="0.35">
      <c r="A724" s="17" t="s">
        <v>533</v>
      </c>
      <c r="B724" s="17" t="s">
        <v>535</v>
      </c>
      <c r="C724" s="18">
        <v>104514.1033</v>
      </c>
      <c r="D724" s="18">
        <v>7495.8639999999996</v>
      </c>
      <c r="E724" s="18">
        <v>72262.719299999997</v>
      </c>
      <c r="F724" s="18">
        <v>24755.52</v>
      </c>
    </row>
    <row r="725" spans="1:6" x14ac:dyDescent="0.35">
      <c r="A725" s="17" t="s">
        <v>533</v>
      </c>
      <c r="B725" s="17" t="s">
        <v>959</v>
      </c>
      <c r="C725" s="18">
        <v>139297.25400000002</v>
      </c>
      <c r="D725" s="18">
        <v>25428.34</v>
      </c>
      <c r="E725" s="18">
        <v>109965.85</v>
      </c>
      <c r="F725" s="18">
        <v>3903.0639999999999</v>
      </c>
    </row>
    <row r="726" spans="1:6" x14ac:dyDescent="0.35">
      <c r="A726" s="17" t="s">
        <v>533</v>
      </c>
      <c r="B726" s="17" t="s">
        <v>536</v>
      </c>
      <c r="C726" s="18">
        <v>84272.862500000003</v>
      </c>
      <c r="D726" s="18">
        <v>4200</v>
      </c>
      <c r="E726" s="18">
        <v>39947.862500000003</v>
      </c>
      <c r="F726" s="18">
        <v>40125</v>
      </c>
    </row>
    <row r="727" spans="1:6" x14ac:dyDescent="0.35">
      <c r="A727" s="17" t="s">
        <v>533</v>
      </c>
      <c r="B727" s="17" t="s">
        <v>537</v>
      </c>
      <c r="C727" s="18">
        <v>11851.148999999999</v>
      </c>
      <c r="D727" s="18">
        <v>43.774000000000001</v>
      </c>
      <c r="E727" s="18">
        <v>8155.375</v>
      </c>
      <c r="F727" s="18">
        <v>3652</v>
      </c>
    </row>
    <row r="728" spans="1:6" x14ac:dyDescent="0.35">
      <c r="A728" s="17" t="s">
        <v>533</v>
      </c>
      <c r="B728" s="17" t="s">
        <v>538</v>
      </c>
      <c r="C728" s="18">
        <v>59043.235000000001</v>
      </c>
      <c r="D728" s="18">
        <v>28052.945999999996</v>
      </c>
      <c r="E728" s="18">
        <v>30990.289000000001</v>
      </c>
      <c r="F728" s="18">
        <v>0</v>
      </c>
    </row>
    <row r="729" spans="1:6" x14ac:dyDescent="0.35">
      <c r="A729" s="17" t="s">
        <v>533</v>
      </c>
      <c r="B729" s="17" t="s">
        <v>539</v>
      </c>
      <c r="C729" s="18">
        <v>178217.46779999998</v>
      </c>
      <c r="D729" s="18">
        <v>12063</v>
      </c>
      <c r="E729" s="18">
        <v>146364.46779999998</v>
      </c>
      <c r="F729" s="18">
        <v>19790</v>
      </c>
    </row>
    <row r="730" spans="1:6" x14ac:dyDescent="0.35">
      <c r="A730" s="17" t="s">
        <v>533</v>
      </c>
      <c r="B730" s="17" t="s">
        <v>540</v>
      </c>
      <c r="C730" s="18">
        <v>240408.52899999998</v>
      </c>
      <c r="D730" s="18">
        <v>58080.012000000002</v>
      </c>
      <c r="E730" s="18">
        <v>148261.51699999999</v>
      </c>
      <c r="F730" s="18">
        <v>34067</v>
      </c>
    </row>
    <row r="731" spans="1:6" x14ac:dyDescent="0.35">
      <c r="A731" s="17" t="s">
        <v>533</v>
      </c>
      <c r="B731" s="17" t="s">
        <v>541</v>
      </c>
      <c r="C731" s="18">
        <v>19509.75</v>
      </c>
      <c r="D731" s="18">
        <v>0</v>
      </c>
      <c r="E731" s="18">
        <v>19509.75</v>
      </c>
      <c r="F731" s="18">
        <v>0</v>
      </c>
    </row>
    <row r="732" spans="1:6" ht="29" x14ac:dyDescent="0.35">
      <c r="A732" s="17" t="s">
        <v>533</v>
      </c>
      <c r="B732" s="17" t="s">
        <v>960</v>
      </c>
      <c r="C732" s="18">
        <v>8582.2000000000007</v>
      </c>
      <c r="D732" s="18">
        <v>0</v>
      </c>
      <c r="E732" s="18">
        <v>0</v>
      </c>
      <c r="F732" s="18">
        <v>8582.2000000000007</v>
      </c>
    </row>
    <row r="733" spans="1:6" x14ac:dyDescent="0.35">
      <c r="A733" s="17" t="s">
        <v>533</v>
      </c>
      <c r="B733" s="17" t="s">
        <v>542</v>
      </c>
      <c r="C733" s="18">
        <v>76210.536999999997</v>
      </c>
      <c r="D733" s="18">
        <v>19496.612000000001</v>
      </c>
      <c r="E733" s="18">
        <v>30546.425000000003</v>
      </c>
      <c r="F733" s="18">
        <v>26167.5</v>
      </c>
    </row>
    <row r="734" spans="1:6" x14ac:dyDescent="0.35">
      <c r="A734" s="17" t="s">
        <v>533</v>
      </c>
      <c r="B734" s="17" t="s">
        <v>961</v>
      </c>
      <c r="C734" s="18">
        <v>556854.95799999987</v>
      </c>
      <c r="D734" s="18">
        <v>68903.81</v>
      </c>
      <c r="E734" s="18">
        <v>231979.59099999999</v>
      </c>
      <c r="F734" s="18">
        <v>255971.557</v>
      </c>
    </row>
    <row r="735" spans="1:6" x14ac:dyDescent="0.35">
      <c r="A735" s="17" t="s">
        <v>533</v>
      </c>
      <c r="B735" s="17" t="s">
        <v>543</v>
      </c>
      <c r="C735" s="18">
        <v>93963.281199999998</v>
      </c>
      <c r="D735" s="18">
        <v>13915.05</v>
      </c>
      <c r="E735" s="18">
        <v>38177.441200000001</v>
      </c>
      <c r="F735" s="18">
        <v>41870.79</v>
      </c>
    </row>
    <row r="736" spans="1:6" x14ac:dyDescent="0.35">
      <c r="A736" s="17" t="s">
        <v>533</v>
      </c>
      <c r="B736" s="17" t="s">
        <v>544</v>
      </c>
      <c r="C736" s="18">
        <v>148008.15900000001</v>
      </c>
      <c r="D736" s="18">
        <v>19596.017</v>
      </c>
      <c r="E736" s="18">
        <v>106550.58600000001</v>
      </c>
      <c r="F736" s="18">
        <v>21861.556</v>
      </c>
    </row>
    <row r="737" spans="1:6" ht="29" x14ac:dyDescent="0.35">
      <c r="A737" s="17" t="s">
        <v>533</v>
      </c>
      <c r="B737" s="17" t="s">
        <v>545</v>
      </c>
      <c r="C737" s="18">
        <v>217107.62699999998</v>
      </c>
      <c r="D737" s="18">
        <v>31645.201000000001</v>
      </c>
      <c r="E737" s="18">
        <v>120756.11400000002</v>
      </c>
      <c r="F737" s="18">
        <v>64706.312000000005</v>
      </c>
    </row>
    <row r="738" spans="1:6" x14ac:dyDescent="0.35">
      <c r="A738" s="17" t="s">
        <v>533</v>
      </c>
      <c r="B738" s="17" t="s">
        <v>546</v>
      </c>
      <c r="C738" s="18">
        <v>268600.95550000004</v>
      </c>
      <c r="D738" s="18">
        <v>67289.762999999992</v>
      </c>
      <c r="E738" s="18">
        <v>73199.662500000006</v>
      </c>
      <c r="F738" s="18">
        <v>128111.53</v>
      </c>
    </row>
    <row r="739" spans="1:6" x14ac:dyDescent="0.35">
      <c r="A739" s="17" t="s">
        <v>533</v>
      </c>
      <c r="B739" s="17" t="s">
        <v>547</v>
      </c>
      <c r="C739" s="18">
        <v>241762.45479999998</v>
      </c>
      <c r="D739" s="18">
        <v>42102.9</v>
      </c>
      <c r="E739" s="18">
        <v>140231.55479999998</v>
      </c>
      <c r="F739" s="18">
        <v>59428</v>
      </c>
    </row>
    <row r="740" spans="1:6" x14ac:dyDescent="0.35">
      <c r="A740" s="17" t="s">
        <v>533</v>
      </c>
      <c r="B740" s="17" t="s">
        <v>548</v>
      </c>
      <c r="C740" s="18">
        <v>161268.51249999995</v>
      </c>
      <c r="D740" s="18">
        <v>67947.324999999997</v>
      </c>
      <c r="E740" s="18">
        <v>35697.1875</v>
      </c>
      <c r="F740" s="18">
        <v>57624</v>
      </c>
    </row>
    <row r="741" spans="1:6" x14ac:dyDescent="0.35">
      <c r="A741" s="17" t="s">
        <v>533</v>
      </c>
      <c r="B741" s="17" t="s">
        <v>549</v>
      </c>
      <c r="C741" s="18">
        <v>47549.462500000001</v>
      </c>
      <c r="D741" s="18">
        <v>22598.9</v>
      </c>
      <c r="E741" s="18">
        <v>9825.5625</v>
      </c>
      <c r="F741" s="18">
        <v>15125.000000000002</v>
      </c>
    </row>
    <row r="742" spans="1:6" x14ac:dyDescent="0.35">
      <c r="A742" s="17" t="s">
        <v>533</v>
      </c>
      <c r="B742" s="17" t="s">
        <v>806</v>
      </c>
      <c r="C742" s="18">
        <v>266740.0074</v>
      </c>
      <c r="D742" s="18">
        <v>51807.758000000002</v>
      </c>
      <c r="E742" s="18">
        <v>180931.50539999999</v>
      </c>
      <c r="F742" s="18">
        <v>34000.743999999999</v>
      </c>
    </row>
    <row r="743" spans="1:6" x14ac:dyDescent="0.35">
      <c r="A743" s="17" t="s">
        <v>533</v>
      </c>
      <c r="B743" s="17" t="s">
        <v>550</v>
      </c>
      <c r="C743" s="18">
        <v>526622.67779999995</v>
      </c>
      <c r="D743" s="18">
        <v>168045.924</v>
      </c>
      <c r="E743" s="18">
        <v>320763.30379999999</v>
      </c>
      <c r="F743" s="18">
        <v>37813.450000000004</v>
      </c>
    </row>
    <row r="744" spans="1:6" x14ac:dyDescent="0.35">
      <c r="A744" s="17" t="s">
        <v>551</v>
      </c>
      <c r="B744" s="17" t="s">
        <v>552</v>
      </c>
      <c r="C744" s="18">
        <v>255260.106</v>
      </c>
      <c r="D744" s="18">
        <v>8903.8919999999998</v>
      </c>
      <c r="E744" s="18">
        <v>235664.18400000001</v>
      </c>
      <c r="F744" s="18">
        <v>10692.03</v>
      </c>
    </row>
    <row r="745" spans="1:6" x14ac:dyDescent="0.35">
      <c r="A745" s="17" t="s">
        <v>551</v>
      </c>
      <c r="B745" s="17" t="s">
        <v>962</v>
      </c>
      <c r="C745" s="18">
        <v>220199.91249999998</v>
      </c>
      <c r="D745" s="18">
        <v>71468.3</v>
      </c>
      <c r="E745" s="18">
        <v>129447.66250000001</v>
      </c>
      <c r="F745" s="18">
        <v>19283.950000000004</v>
      </c>
    </row>
    <row r="746" spans="1:6" x14ac:dyDescent="0.35">
      <c r="A746" s="17" t="s">
        <v>551</v>
      </c>
      <c r="B746" s="17" t="s">
        <v>963</v>
      </c>
      <c r="C746" s="18">
        <v>21309.010000000002</v>
      </c>
      <c r="D746" s="18">
        <v>0</v>
      </c>
      <c r="E746" s="18">
        <v>21309.010000000002</v>
      </c>
      <c r="F746" s="18">
        <v>0</v>
      </c>
    </row>
    <row r="747" spans="1:6" x14ac:dyDescent="0.35">
      <c r="A747" s="17" t="s">
        <v>551</v>
      </c>
      <c r="B747" s="17" t="s">
        <v>964</v>
      </c>
      <c r="C747" s="18">
        <v>108176.93799999999</v>
      </c>
      <c r="D747" s="18">
        <v>29588.35</v>
      </c>
      <c r="E747" s="18">
        <v>18850</v>
      </c>
      <c r="F747" s="18">
        <v>59738.588000000003</v>
      </c>
    </row>
    <row r="748" spans="1:6" x14ac:dyDescent="0.35">
      <c r="A748" s="17" t="s">
        <v>551</v>
      </c>
      <c r="B748" s="17" t="s">
        <v>965</v>
      </c>
      <c r="C748" s="18">
        <v>2665750.6117000002</v>
      </c>
      <c r="D748" s="18">
        <v>1254791.8529999999</v>
      </c>
      <c r="E748" s="18">
        <v>1172963.8326999999</v>
      </c>
      <c r="F748" s="18">
        <v>237994.92600000001</v>
      </c>
    </row>
    <row r="749" spans="1:6" x14ac:dyDescent="0.35">
      <c r="A749" s="17" t="s">
        <v>551</v>
      </c>
      <c r="B749" s="17" t="s">
        <v>553</v>
      </c>
      <c r="C749" s="18">
        <v>166553.04550000001</v>
      </c>
      <c r="D749" s="18">
        <v>33797.4</v>
      </c>
      <c r="E749" s="18">
        <v>39617.987500000003</v>
      </c>
      <c r="F749" s="18">
        <v>93137.657999999981</v>
      </c>
    </row>
    <row r="750" spans="1:6" x14ac:dyDescent="0.35">
      <c r="A750" s="17" t="s">
        <v>551</v>
      </c>
      <c r="B750" s="17" t="s">
        <v>966</v>
      </c>
      <c r="C750" s="18">
        <v>66877.887500000012</v>
      </c>
      <c r="D750" s="18">
        <v>18624.2</v>
      </c>
      <c r="E750" s="18">
        <v>29853.6875</v>
      </c>
      <c r="F750" s="18">
        <v>18400</v>
      </c>
    </row>
    <row r="751" spans="1:6" x14ac:dyDescent="0.35">
      <c r="A751" s="17" t="s">
        <v>551</v>
      </c>
      <c r="B751" s="17" t="s">
        <v>967</v>
      </c>
      <c r="C751" s="18">
        <v>179888.37039999999</v>
      </c>
      <c r="D751" s="18">
        <v>88027.05</v>
      </c>
      <c r="E751" s="18">
        <v>65531.320400000004</v>
      </c>
      <c r="F751" s="18">
        <v>26330</v>
      </c>
    </row>
    <row r="752" spans="1:6" x14ac:dyDescent="0.35">
      <c r="A752" s="17" t="s">
        <v>551</v>
      </c>
      <c r="B752" s="17" t="s">
        <v>554</v>
      </c>
      <c r="C752" s="18">
        <v>557369.75500000012</v>
      </c>
      <c r="D752" s="18">
        <v>274570.23500000004</v>
      </c>
      <c r="E752" s="18">
        <v>269352.28499999997</v>
      </c>
      <c r="F752" s="18">
        <v>13447.235000000001</v>
      </c>
    </row>
    <row r="753" spans="1:6" x14ac:dyDescent="0.35">
      <c r="A753" s="17" t="s">
        <v>551</v>
      </c>
      <c r="B753" s="17" t="s">
        <v>555</v>
      </c>
      <c r="C753" s="18">
        <v>1346763.5978000001</v>
      </c>
      <c r="D753" s="18">
        <v>861349.35999999987</v>
      </c>
      <c r="E753" s="18">
        <v>416418.73779999989</v>
      </c>
      <c r="F753" s="18">
        <v>68995.5</v>
      </c>
    </row>
    <row r="754" spans="1:6" x14ac:dyDescent="0.35">
      <c r="A754" s="17" t="s">
        <v>551</v>
      </c>
      <c r="B754" s="17" t="s">
        <v>556</v>
      </c>
      <c r="C754" s="18">
        <v>265869.64539999998</v>
      </c>
      <c r="D754" s="18">
        <v>0</v>
      </c>
      <c r="E754" s="18">
        <v>243390.13139999998</v>
      </c>
      <c r="F754" s="18">
        <v>22479.514000000003</v>
      </c>
    </row>
    <row r="755" spans="1:6" x14ac:dyDescent="0.35">
      <c r="A755" s="17" t="s">
        <v>551</v>
      </c>
      <c r="B755" s="17" t="s">
        <v>557</v>
      </c>
      <c r="C755" s="18">
        <v>914635.78849999979</v>
      </c>
      <c r="D755" s="18">
        <v>154523.22099999999</v>
      </c>
      <c r="E755" s="18">
        <v>725294.56750000012</v>
      </c>
      <c r="F755" s="18">
        <v>34818</v>
      </c>
    </row>
    <row r="756" spans="1:6" x14ac:dyDescent="0.35">
      <c r="A756" s="17" t="s">
        <v>551</v>
      </c>
      <c r="B756" s="17" t="s">
        <v>558</v>
      </c>
      <c r="C756" s="18">
        <v>112030.05099999999</v>
      </c>
      <c r="D756" s="18">
        <v>30711.151000000002</v>
      </c>
      <c r="E756" s="18">
        <v>81318.899999999994</v>
      </c>
      <c r="F756" s="18">
        <v>0</v>
      </c>
    </row>
    <row r="757" spans="1:6" x14ac:dyDescent="0.35">
      <c r="A757" s="17" t="s">
        <v>551</v>
      </c>
      <c r="B757" s="17" t="s">
        <v>559</v>
      </c>
      <c r="C757" s="18">
        <v>183708.92989999999</v>
      </c>
      <c r="D757" s="18">
        <v>30037.940000000002</v>
      </c>
      <c r="E757" s="18">
        <v>128770.9899</v>
      </c>
      <c r="F757" s="18">
        <v>24900</v>
      </c>
    </row>
    <row r="758" spans="1:6" x14ac:dyDescent="0.35">
      <c r="A758" s="17" t="s">
        <v>551</v>
      </c>
      <c r="B758" s="17" t="s">
        <v>560</v>
      </c>
      <c r="C758" s="18">
        <v>62677.827499999992</v>
      </c>
      <c r="D758" s="18">
        <v>30173.5</v>
      </c>
      <c r="E758" s="18">
        <v>14340.137500000001</v>
      </c>
      <c r="F758" s="18">
        <v>18164.189999999999</v>
      </c>
    </row>
    <row r="759" spans="1:6" x14ac:dyDescent="0.35">
      <c r="A759" s="17" t="s">
        <v>551</v>
      </c>
      <c r="B759" s="17" t="s">
        <v>807</v>
      </c>
      <c r="C759" s="18">
        <v>163913.72229999996</v>
      </c>
      <c r="D759" s="18">
        <v>34195.9</v>
      </c>
      <c r="E759" s="18">
        <v>69494.822300000014</v>
      </c>
      <c r="F759" s="18">
        <v>60223</v>
      </c>
    </row>
    <row r="760" spans="1:6" x14ac:dyDescent="0.35">
      <c r="A760" s="17" t="s">
        <v>551</v>
      </c>
      <c r="B760" s="17" t="s">
        <v>561</v>
      </c>
      <c r="C760" s="18">
        <v>42392.960500000001</v>
      </c>
      <c r="D760" s="18">
        <v>11235</v>
      </c>
      <c r="E760" s="18">
        <v>31157.960500000001</v>
      </c>
      <c r="F760" s="18">
        <v>0</v>
      </c>
    </row>
    <row r="761" spans="1:6" ht="29" x14ac:dyDescent="0.35">
      <c r="A761" s="17" t="s">
        <v>551</v>
      </c>
      <c r="B761" s="17" t="s">
        <v>562</v>
      </c>
      <c r="C761" s="18">
        <v>651816.71049999993</v>
      </c>
      <c r="D761" s="18">
        <v>277268.82399999996</v>
      </c>
      <c r="E761" s="18">
        <v>347108.38649999996</v>
      </c>
      <c r="F761" s="18">
        <v>27439.5</v>
      </c>
    </row>
    <row r="762" spans="1:6" x14ac:dyDescent="0.35">
      <c r="A762" s="17" t="s">
        <v>551</v>
      </c>
      <c r="B762" s="17" t="s">
        <v>563</v>
      </c>
      <c r="C762" s="18">
        <v>31185.697499999998</v>
      </c>
      <c r="D762" s="18">
        <v>2640</v>
      </c>
      <c r="E762" s="18">
        <v>28545.697499999998</v>
      </c>
      <c r="F762" s="18">
        <v>0</v>
      </c>
    </row>
    <row r="763" spans="1:6" x14ac:dyDescent="0.35">
      <c r="A763" s="17" t="s">
        <v>551</v>
      </c>
      <c r="B763" s="17" t="s">
        <v>564</v>
      </c>
      <c r="C763" s="18">
        <v>395983.46549999999</v>
      </c>
      <c r="D763" s="18">
        <v>73827.94</v>
      </c>
      <c r="E763" s="18">
        <v>232598.02549999999</v>
      </c>
      <c r="F763" s="18">
        <v>89557.5</v>
      </c>
    </row>
    <row r="764" spans="1:6" x14ac:dyDescent="0.35">
      <c r="A764" s="17" t="s">
        <v>551</v>
      </c>
      <c r="B764" s="17" t="s">
        <v>565</v>
      </c>
      <c r="C764" s="18">
        <v>1333828.8895999999</v>
      </c>
      <c r="D764" s="18">
        <v>752626.57600000012</v>
      </c>
      <c r="E764" s="18">
        <v>506921.21259999997</v>
      </c>
      <c r="F764" s="18">
        <v>74281.100999999995</v>
      </c>
    </row>
    <row r="765" spans="1:6" x14ac:dyDescent="0.35">
      <c r="A765" s="17" t="s">
        <v>551</v>
      </c>
      <c r="B765" s="17" t="s">
        <v>566</v>
      </c>
      <c r="C765" s="18">
        <v>206066.70249999998</v>
      </c>
      <c r="D765" s="18">
        <v>46137.7</v>
      </c>
      <c r="E765" s="18">
        <v>132559.0025</v>
      </c>
      <c r="F765" s="18">
        <v>27370</v>
      </c>
    </row>
    <row r="766" spans="1:6" x14ac:dyDescent="0.35">
      <c r="A766" s="17" t="s">
        <v>551</v>
      </c>
      <c r="B766" s="17" t="s">
        <v>567</v>
      </c>
      <c r="C766" s="18">
        <v>107796.825</v>
      </c>
      <c r="D766" s="18">
        <v>48132.7</v>
      </c>
      <c r="E766" s="18">
        <v>59664.125</v>
      </c>
      <c r="F766" s="18">
        <v>0</v>
      </c>
    </row>
    <row r="767" spans="1:6" x14ac:dyDescent="0.35">
      <c r="A767" s="17" t="s">
        <v>551</v>
      </c>
      <c r="B767" s="17" t="s">
        <v>568</v>
      </c>
      <c r="C767" s="18">
        <v>4858</v>
      </c>
      <c r="D767" s="18">
        <v>4858</v>
      </c>
      <c r="E767" s="18">
        <v>0</v>
      </c>
      <c r="F767" s="18">
        <v>0</v>
      </c>
    </row>
    <row r="768" spans="1:6" x14ac:dyDescent="0.35">
      <c r="A768" s="17" t="s">
        <v>551</v>
      </c>
      <c r="B768" s="17" t="s">
        <v>569</v>
      </c>
      <c r="C768" s="18">
        <v>114469.66750000001</v>
      </c>
      <c r="D768" s="18">
        <v>25385.5</v>
      </c>
      <c r="E768" s="18">
        <v>80784.16750000001</v>
      </c>
      <c r="F768" s="18">
        <v>8300</v>
      </c>
    </row>
    <row r="769" spans="1:6" x14ac:dyDescent="0.35">
      <c r="A769" s="17" t="s">
        <v>551</v>
      </c>
      <c r="B769" s="17" t="s">
        <v>570</v>
      </c>
      <c r="C769" s="18">
        <v>104088.6635</v>
      </c>
      <c r="D769" s="18">
        <v>4433.5</v>
      </c>
      <c r="E769" s="18">
        <v>99655.163499999995</v>
      </c>
      <c r="F769" s="18">
        <v>0</v>
      </c>
    </row>
    <row r="770" spans="1:6" x14ac:dyDescent="0.35">
      <c r="A770" s="17" t="s">
        <v>551</v>
      </c>
      <c r="B770" s="17" t="s">
        <v>968</v>
      </c>
      <c r="C770" s="18">
        <v>89488.45</v>
      </c>
      <c r="D770" s="18">
        <v>45686</v>
      </c>
      <c r="E770" s="18">
        <v>28746.25</v>
      </c>
      <c r="F770" s="18">
        <v>15056.2</v>
      </c>
    </row>
    <row r="771" spans="1:6" x14ac:dyDescent="0.35">
      <c r="A771" s="17" t="s">
        <v>551</v>
      </c>
      <c r="B771" s="17" t="s">
        <v>571</v>
      </c>
      <c r="C771" s="18">
        <v>231707.43929999994</v>
      </c>
      <c r="D771" s="18">
        <v>82936.785999999993</v>
      </c>
      <c r="E771" s="18">
        <v>137150.65329999998</v>
      </c>
      <c r="F771" s="18">
        <v>11620</v>
      </c>
    </row>
    <row r="772" spans="1:6" x14ac:dyDescent="0.35">
      <c r="A772" s="17" t="s">
        <v>551</v>
      </c>
      <c r="B772" s="17" t="s">
        <v>969</v>
      </c>
      <c r="C772" s="18">
        <v>294429.24749999994</v>
      </c>
      <c r="D772" s="18">
        <v>16788.132000000001</v>
      </c>
      <c r="E772" s="18">
        <v>275317.11550000001</v>
      </c>
      <c r="F772" s="18">
        <v>2324</v>
      </c>
    </row>
    <row r="773" spans="1:6" x14ac:dyDescent="0.35">
      <c r="A773" s="17" t="s">
        <v>551</v>
      </c>
      <c r="B773" s="17" t="s">
        <v>572</v>
      </c>
      <c r="C773" s="18">
        <v>560490.78799999994</v>
      </c>
      <c r="D773" s="18">
        <v>114788.1</v>
      </c>
      <c r="E773" s="18">
        <v>344629.88800000004</v>
      </c>
      <c r="F773" s="18">
        <v>101072.8</v>
      </c>
    </row>
    <row r="774" spans="1:6" x14ac:dyDescent="0.35">
      <c r="A774" s="17" t="s">
        <v>551</v>
      </c>
      <c r="B774" s="17" t="s">
        <v>573</v>
      </c>
      <c r="C774" s="18">
        <v>30786.105</v>
      </c>
      <c r="D774" s="18">
        <v>25366.73</v>
      </c>
      <c r="E774" s="18">
        <v>5419.375</v>
      </c>
      <c r="F774" s="18">
        <v>0</v>
      </c>
    </row>
    <row r="775" spans="1:6" x14ac:dyDescent="0.35">
      <c r="A775" s="17" t="s">
        <v>551</v>
      </c>
      <c r="B775" s="17" t="s">
        <v>574</v>
      </c>
      <c r="C775" s="18">
        <v>63974.047500000001</v>
      </c>
      <c r="D775" s="18">
        <v>9590.08</v>
      </c>
      <c r="E775" s="18">
        <v>35756.167499999996</v>
      </c>
      <c r="F775" s="18">
        <v>18627.800000000003</v>
      </c>
    </row>
    <row r="776" spans="1:6" x14ac:dyDescent="0.35">
      <c r="A776" s="17" t="s">
        <v>551</v>
      </c>
      <c r="B776" s="17" t="s">
        <v>575</v>
      </c>
      <c r="C776" s="18">
        <v>51302.132500000007</v>
      </c>
      <c r="D776" s="18">
        <v>23045.67</v>
      </c>
      <c r="E776" s="18">
        <v>13482.462500000001</v>
      </c>
      <c r="F776" s="18">
        <v>14774</v>
      </c>
    </row>
    <row r="777" spans="1:6" x14ac:dyDescent="0.35">
      <c r="A777" s="17" t="s">
        <v>551</v>
      </c>
      <c r="B777" s="17" t="s">
        <v>576</v>
      </c>
      <c r="C777" s="18">
        <v>136589.52309999999</v>
      </c>
      <c r="D777" s="18">
        <v>40645.855000000003</v>
      </c>
      <c r="E777" s="18">
        <v>84181.668099999995</v>
      </c>
      <c r="F777" s="18">
        <v>11762</v>
      </c>
    </row>
    <row r="778" spans="1:6" x14ac:dyDescent="0.35">
      <c r="A778" s="17" t="s">
        <v>551</v>
      </c>
      <c r="B778" s="17" t="s">
        <v>577</v>
      </c>
      <c r="C778" s="18">
        <v>432295.1348</v>
      </c>
      <c r="D778" s="18">
        <v>167596.66999999998</v>
      </c>
      <c r="E778" s="18">
        <v>244293.28480000002</v>
      </c>
      <c r="F778" s="18">
        <v>20405.18</v>
      </c>
    </row>
    <row r="779" spans="1:6" x14ac:dyDescent="0.35">
      <c r="A779" s="17" t="s">
        <v>551</v>
      </c>
      <c r="B779" s="17" t="s">
        <v>578</v>
      </c>
      <c r="C779" s="18">
        <v>112658.9525</v>
      </c>
      <c r="D779" s="18">
        <v>52716.32</v>
      </c>
      <c r="E779" s="18">
        <v>35308.6325</v>
      </c>
      <c r="F779" s="18">
        <v>24634</v>
      </c>
    </row>
    <row r="780" spans="1:6" x14ac:dyDescent="0.35">
      <c r="A780" s="17" t="s">
        <v>551</v>
      </c>
      <c r="B780" s="17" t="s">
        <v>579</v>
      </c>
      <c r="C780" s="18">
        <v>341760.08429999999</v>
      </c>
      <c r="D780" s="18">
        <v>103932.507</v>
      </c>
      <c r="E780" s="18">
        <v>215417.5773</v>
      </c>
      <c r="F780" s="18">
        <v>22410</v>
      </c>
    </row>
    <row r="781" spans="1:6" x14ac:dyDescent="0.35">
      <c r="A781" s="17" t="s">
        <v>551</v>
      </c>
      <c r="B781" s="17" t="s">
        <v>808</v>
      </c>
      <c r="C781" s="18">
        <v>164565.42300000001</v>
      </c>
      <c r="D781" s="18">
        <v>36188.448000000004</v>
      </c>
      <c r="E781" s="18">
        <v>80131.350000000006</v>
      </c>
      <c r="F781" s="18">
        <v>48245.625</v>
      </c>
    </row>
    <row r="782" spans="1:6" x14ac:dyDescent="0.35">
      <c r="A782" s="17" t="s">
        <v>580</v>
      </c>
      <c r="B782" s="17" t="s">
        <v>581</v>
      </c>
      <c r="C782" s="18">
        <v>47443.23750000001</v>
      </c>
      <c r="D782" s="18">
        <v>9562.3000000000011</v>
      </c>
      <c r="E782" s="18">
        <v>28674.9375</v>
      </c>
      <c r="F782" s="18">
        <v>9206</v>
      </c>
    </row>
    <row r="783" spans="1:6" x14ac:dyDescent="0.35">
      <c r="A783" s="17" t="s">
        <v>580</v>
      </c>
      <c r="B783" s="17" t="s">
        <v>809</v>
      </c>
      <c r="C783" s="18">
        <v>31512.537899999999</v>
      </c>
      <c r="D783" s="18">
        <v>13144.55</v>
      </c>
      <c r="E783" s="18">
        <v>9095.9879000000001</v>
      </c>
      <c r="F783" s="18">
        <v>9272</v>
      </c>
    </row>
    <row r="784" spans="1:6" x14ac:dyDescent="0.35">
      <c r="A784" s="17" t="s">
        <v>580</v>
      </c>
      <c r="B784" s="17" t="s">
        <v>810</v>
      </c>
      <c r="C784" s="18">
        <v>17663.174999999999</v>
      </c>
      <c r="D784" s="18">
        <v>10115.803</v>
      </c>
      <c r="E784" s="18">
        <v>7294.4719999999998</v>
      </c>
      <c r="F784" s="18">
        <v>252.9</v>
      </c>
    </row>
    <row r="785" spans="1:6" x14ac:dyDescent="0.35">
      <c r="A785" s="17" t="s">
        <v>580</v>
      </c>
      <c r="B785" s="17" t="s">
        <v>582</v>
      </c>
      <c r="C785" s="18">
        <v>1882.8030000000001</v>
      </c>
      <c r="D785" s="18">
        <v>1839.6030000000001</v>
      </c>
      <c r="E785" s="18">
        <v>43.2</v>
      </c>
      <c r="F785" s="18">
        <v>0</v>
      </c>
    </row>
    <row r="786" spans="1:6" x14ac:dyDescent="0.35">
      <c r="A786" s="17" t="s">
        <v>580</v>
      </c>
      <c r="B786" s="17" t="s">
        <v>583</v>
      </c>
      <c r="C786" s="18">
        <v>16450.705000000002</v>
      </c>
      <c r="D786" s="18">
        <v>14310.705</v>
      </c>
      <c r="E786" s="18">
        <v>0</v>
      </c>
      <c r="F786" s="18">
        <v>2140</v>
      </c>
    </row>
    <row r="787" spans="1:6" x14ac:dyDescent="0.35">
      <c r="A787" s="17" t="s">
        <v>580</v>
      </c>
      <c r="B787" s="17" t="s">
        <v>584</v>
      </c>
      <c r="C787" s="18">
        <v>64977.339399999997</v>
      </c>
      <c r="D787" s="18">
        <v>2615.4300000000003</v>
      </c>
      <c r="E787" s="18">
        <v>46591.909399999997</v>
      </c>
      <c r="F787" s="18">
        <v>15770</v>
      </c>
    </row>
    <row r="788" spans="1:6" x14ac:dyDescent="0.35">
      <c r="A788" s="17" t="s">
        <v>580</v>
      </c>
      <c r="B788" s="17" t="s">
        <v>585</v>
      </c>
      <c r="C788" s="18">
        <v>146520.88500000001</v>
      </c>
      <c r="D788" s="18">
        <v>92193.285000000003</v>
      </c>
      <c r="E788" s="18">
        <v>54327.6</v>
      </c>
      <c r="F788" s="18">
        <v>0</v>
      </c>
    </row>
    <row r="789" spans="1:6" x14ac:dyDescent="0.35">
      <c r="A789" s="17" t="s">
        <v>580</v>
      </c>
      <c r="B789" s="17" t="s">
        <v>586</v>
      </c>
      <c r="C789" s="18">
        <v>19428.973999999998</v>
      </c>
      <c r="D789" s="18">
        <v>11199.395</v>
      </c>
      <c r="E789" s="18">
        <v>5494.3789999999999</v>
      </c>
      <c r="F789" s="18">
        <v>2735.2000000000003</v>
      </c>
    </row>
    <row r="790" spans="1:6" x14ac:dyDescent="0.35">
      <c r="A790" s="17" t="s">
        <v>580</v>
      </c>
      <c r="B790" s="17" t="s">
        <v>587</v>
      </c>
      <c r="C790" s="18">
        <v>14373</v>
      </c>
      <c r="D790" s="18">
        <v>11910.45</v>
      </c>
      <c r="E790" s="18">
        <v>2462.5500000000002</v>
      </c>
      <c r="F790" s="18">
        <v>0</v>
      </c>
    </row>
    <row r="791" spans="1:6" x14ac:dyDescent="0.35">
      <c r="A791" s="17" t="s">
        <v>580</v>
      </c>
      <c r="B791" s="17" t="s">
        <v>857</v>
      </c>
      <c r="C791" s="19"/>
      <c r="D791" s="19"/>
      <c r="E791" s="19"/>
      <c r="F791" s="19"/>
    </row>
    <row r="792" spans="1:6" x14ac:dyDescent="0.35">
      <c r="A792" s="17" t="s">
        <v>580</v>
      </c>
      <c r="B792" s="17" t="s">
        <v>588</v>
      </c>
      <c r="C792" s="18">
        <v>549.99</v>
      </c>
      <c r="D792" s="18">
        <v>549.99</v>
      </c>
      <c r="E792" s="18">
        <v>0</v>
      </c>
      <c r="F792" s="18">
        <v>0</v>
      </c>
    </row>
    <row r="793" spans="1:6" x14ac:dyDescent="0.35">
      <c r="A793" s="17" t="s">
        <v>580</v>
      </c>
      <c r="B793" s="17" t="s">
        <v>589</v>
      </c>
      <c r="C793" s="18">
        <v>139882.15149999998</v>
      </c>
      <c r="D793" s="18">
        <v>107004.62999999999</v>
      </c>
      <c r="E793" s="18">
        <v>32874.339500000002</v>
      </c>
      <c r="F793" s="18">
        <v>3.1819999999999999</v>
      </c>
    </row>
    <row r="794" spans="1:6" x14ac:dyDescent="0.35">
      <c r="A794" s="17" t="s">
        <v>580</v>
      </c>
      <c r="B794" s="17" t="s">
        <v>590</v>
      </c>
      <c r="C794" s="18">
        <v>33624.269</v>
      </c>
      <c r="D794" s="18">
        <v>21088.606</v>
      </c>
      <c r="E794" s="18">
        <v>12535.663</v>
      </c>
      <c r="F794" s="18">
        <v>0</v>
      </c>
    </row>
    <row r="795" spans="1:6" x14ac:dyDescent="0.35">
      <c r="A795" s="17" t="s">
        <v>580</v>
      </c>
      <c r="B795" s="17" t="s">
        <v>591</v>
      </c>
      <c r="C795" s="18">
        <v>4962.9500000000007</v>
      </c>
      <c r="D795" s="18">
        <v>3437.55</v>
      </c>
      <c r="E795" s="18">
        <v>0</v>
      </c>
      <c r="F795" s="18">
        <v>1525.4</v>
      </c>
    </row>
    <row r="796" spans="1:6" x14ac:dyDescent="0.35">
      <c r="A796" s="17" t="s">
        <v>580</v>
      </c>
      <c r="B796" s="17" t="s">
        <v>592</v>
      </c>
      <c r="C796" s="18">
        <v>0</v>
      </c>
      <c r="D796" s="18">
        <v>0</v>
      </c>
      <c r="E796" s="18">
        <v>0</v>
      </c>
      <c r="F796" s="18">
        <v>0</v>
      </c>
    </row>
    <row r="797" spans="1:6" x14ac:dyDescent="0.35">
      <c r="A797" s="17" t="s">
        <v>580</v>
      </c>
      <c r="B797" s="17" t="s">
        <v>593</v>
      </c>
      <c r="C797" s="18">
        <v>60531.732000000004</v>
      </c>
      <c r="D797" s="18">
        <v>25670.325000000001</v>
      </c>
      <c r="E797" s="18">
        <v>33438.006999999998</v>
      </c>
      <c r="F797" s="18">
        <v>1423.4</v>
      </c>
    </row>
    <row r="798" spans="1:6" x14ac:dyDescent="0.35">
      <c r="A798" s="17" t="s">
        <v>580</v>
      </c>
      <c r="B798" s="17" t="s">
        <v>594</v>
      </c>
      <c r="C798" s="18">
        <v>167843.93210000001</v>
      </c>
      <c r="D798" s="18">
        <v>138313.96</v>
      </c>
      <c r="E798" s="18">
        <v>29189.072100000001</v>
      </c>
      <c r="F798" s="18">
        <v>340.9</v>
      </c>
    </row>
    <row r="799" spans="1:6" ht="29" x14ac:dyDescent="0.35">
      <c r="A799" s="17" t="s">
        <v>580</v>
      </c>
      <c r="B799" s="17" t="s">
        <v>595</v>
      </c>
      <c r="C799" s="18">
        <v>23977.771000000001</v>
      </c>
      <c r="D799" s="18">
        <v>19948.530999999995</v>
      </c>
      <c r="E799" s="18">
        <v>3995</v>
      </c>
      <c r="F799" s="18">
        <v>34.24</v>
      </c>
    </row>
    <row r="800" spans="1:6" x14ac:dyDescent="0.35">
      <c r="A800" s="17" t="s">
        <v>580</v>
      </c>
      <c r="B800" s="17" t="s">
        <v>596</v>
      </c>
      <c r="C800" s="18">
        <v>34911.972000000002</v>
      </c>
      <c r="D800" s="18">
        <v>17920.684000000001</v>
      </c>
      <c r="E800" s="18">
        <v>16974.167999999998</v>
      </c>
      <c r="F800" s="18">
        <v>17.12</v>
      </c>
    </row>
    <row r="801" spans="1:6" ht="29" x14ac:dyDescent="0.35">
      <c r="A801" s="17" t="s">
        <v>580</v>
      </c>
      <c r="B801" s="17" t="s">
        <v>811</v>
      </c>
      <c r="C801" s="18">
        <v>9315.8250000000007</v>
      </c>
      <c r="D801" s="18">
        <v>0</v>
      </c>
      <c r="E801" s="18">
        <v>6493.8249999999998</v>
      </c>
      <c r="F801" s="18">
        <v>2822</v>
      </c>
    </row>
    <row r="802" spans="1:6" ht="29" x14ac:dyDescent="0.35">
      <c r="A802" s="17" t="s">
        <v>580</v>
      </c>
      <c r="B802" s="17" t="s">
        <v>597</v>
      </c>
      <c r="C802" s="18">
        <v>22767.336500000001</v>
      </c>
      <c r="D802" s="18">
        <v>5410.8589999999995</v>
      </c>
      <c r="E802" s="18">
        <v>215.33750000000001</v>
      </c>
      <c r="F802" s="18">
        <v>17141.14</v>
      </c>
    </row>
    <row r="803" spans="1:6" x14ac:dyDescent="0.35">
      <c r="A803" s="17" t="s">
        <v>580</v>
      </c>
      <c r="B803" s="17" t="s">
        <v>598</v>
      </c>
      <c r="C803" s="18">
        <v>33596.17</v>
      </c>
      <c r="D803" s="18">
        <v>24786.440000000002</v>
      </c>
      <c r="E803" s="18">
        <v>3740</v>
      </c>
      <c r="F803" s="18">
        <v>5069.7299999999996</v>
      </c>
    </row>
    <row r="804" spans="1:6" x14ac:dyDescent="0.35">
      <c r="A804" s="17" t="s">
        <v>580</v>
      </c>
      <c r="B804" s="17" t="s">
        <v>599</v>
      </c>
      <c r="C804" s="18">
        <v>8753.1020000000008</v>
      </c>
      <c r="D804" s="18">
        <v>8753.1020000000008</v>
      </c>
      <c r="E804" s="18">
        <v>0</v>
      </c>
      <c r="F804" s="18">
        <v>0</v>
      </c>
    </row>
    <row r="805" spans="1:6" x14ac:dyDescent="0.35">
      <c r="A805" s="17" t="s">
        <v>580</v>
      </c>
      <c r="B805" s="17" t="s">
        <v>600</v>
      </c>
      <c r="C805" s="18">
        <v>1248.375</v>
      </c>
      <c r="D805" s="18">
        <v>0</v>
      </c>
      <c r="E805" s="18">
        <v>1248.375</v>
      </c>
      <c r="F805" s="18">
        <v>0</v>
      </c>
    </row>
    <row r="806" spans="1:6" x14ac:dyDescent="0.35">
      <c r="A806" s="17" t="s">
        <v>580</v>
      </c>
      <c r="B806" s="17" t="s">
        <v>601</v>
      </c>
      <c r="C806" s="18">
        <v>59453.637999999999</v>
      </c>
      <c r="D806" s="18">
        <v>52699.863000000005</v>
      </c>
      <c r="E806" s="18">
        <v>5758.6750000000002</v>
      </c>
      <c r="F806" s="18">
        <v>995.1</v>
      </c>
    </row>
    <row r="807" spans="1:6" x14ac:dyDescent="0.35">
      <c r="A807" s="17" t="s">
        <v>580</v>
      </c>
      <c r="B807" s="17" t="s">
        <v>970</v>
      </c>
      <c r="C807" s="18">
        <v>302255.39499999996</v>
      </c>
      <c r="D807" s="18">
        <v>223477.97199999995</v>
      </c>
      <c r="E807" s="18">
        <v>76126.023000000001</v>
      </c>
      <c r="F807" s="18">
        <v>2651.4</v>
      </c>
    </row>
    <row r="808" spans="1:6" x14ac:dyDescent="0.35">
      <c r="A808" s="17" t="s">
        <v>602</v>
      </c>
      <c r="B808" s="17" t="s">
        <v>603</v>
      </c>
      <c r="C808" s="18">
        <v>141821.41999999998</v>
      </c>
      <c r="D808" s="18">
        <v>24548.135000000006</v>
      </c>
      <c r="E808" s="18">
        <v>83575.285000000003</v>
      </c>
      <c r="F808" s="18">
        <v>33698</v>
      </c>
    </row>
    <row r="809" spans="1:6" x14ac:dyDescent="0.35">
      <c r="A809" s="17" t="s">
        <v>602</v>
      </c>
      <c r="B809" s="17" t="s">
        <v>604</v>
      </c>
      <c r="C809" s="18">
        <v>121899.58830000002</v>
      </c>
      <c r="D809" s="18">
        <v>45823.8</v>
      </c>
      <c r="E809" s="18">
        <v>54495.7883</v>
      </c>
      <c r="F809" s="18">
        <v>21580</v>
      </c>
    </row>
    <row r="810" spans="1:6" x14ac:dyDescent="0.35">
      <c r="A810" s="17" t="s">
        <v>602</v>
      </c>
      <c r="B810" s="17" t="s">
        <v>605</v>
      </c>
      <c r="C810" s="18">
        <v>17697.590499999998</v>
      </c>
      <c r="D810" s="18">
        <v>17695.910499999998</v>
      </c>
      <c r="E810" s="18">
        <v>0</v>
      </c>
      <c r="F810" s="18">
        <v>1.68</v>
      </c>
    </row>
    <row r="811" spans="1:6" x14ac:dyDescent="0.35">
      <c r="A811" s="17" t="s">
        <v>602</v>
      </c>
      <c r="B811" s="17" t="s">
        <v>606</v>
      </c>
      <c r="C811" s="18">
        <v>20900.987000000008</v>
      </c>
      <c r="D811" s="18">
        <v>20900.987000000008</v>
      </c>
      <c r="E811" s="18">
        <v>0</v>
      </c>
      <c r="F811" s="18">
        <v>0</v>
      </c>
    </row>
    <row r="812" spans="1:6" x14ac:dyDescent="0.35">
      <c r="A812" s="17" t="s">
        <v>602</v>
      </c>
      <c r="B812" s="17" t="s">
        <v>607</v>
      </c>
      <c r="C812" s="18">
        <v>99890.601699999999</v>
      </c>
      <c r="D812" s="18">
        <v>57452.218500000003</v>
      </c>
      <c r="E812" s="18">
        <v>41726.243199999997</v>
      </c>
      <c r="F812" s="18">
        <v>712.14</v>
      </c>
    </row>
    <row r="813" spans="1:6" x14ac:dyDescent="0.35">
      <c r="A813" s="17" t="s">
        <v>602</v>
      </c>
      <c r="B813" s="17" t="s">
        <v>608</v>
      </c>
      <c r="C813" s="18">
        <v>103105.57600000002</v>
      </c>
      <c r="D813" s="18">
        <v>18933.250999999997</v>
      </c>
      <c r="E813" s="18">
        <v>66974.725000000006</v>
      </c>
      <c r="F813" s="18">
        <v>17197.599999999999</v>
      </c>
    </row>
    <row r="814" spans="1:6" x14ac:dyDescent="0.35">
      <c r="A814" s="17" t="s">
        <v>602</v>
      </c>
      <c r="B814" s="17" t="s">
        <v>609</v>
      </c>
      <c r="C814" s="18">
        <v>159460.90350000001</v>
      </c>
      <c r="D814" s="18">
        <v>25717.57</v>
      </c>
      <c r="E814" s="18">
        <v>106513.5485</v>
      </c>
      <c r="F814" s="18">
        <v>27229.785</v>
      </c>
    </row>
    <row r="815" spans="1:6" x14ac:dyDescent="0.35">
      <c r="A815" s="17" t="s">
        <v>602</v>
      </c>
      <c r="B815" s="17" t="s">
        <v>733</v>
      </c>
      <c r="C815" s="18">
        <v>221991.9455</v>
      </c>
      <c r="D815" s="18">
        <v>58633.104500000009</v>
      </c>
      <c r="E815" s="18">
        <v>136964.84100000001</v>
      </c>
      <c r="F815" s="18">
        <v>26394</v>
      </c>
    </row>
    <row r="816" spans="1:6" x14ac:dyDescent="0.35">
      <c r="A816" s="17" t="s">
        <v>602</v>
      </c>
      <c r="B816" s="17" t="s">
        <v>735</v>
      </c>
      <c r="C816" s="18">
        <v>55530.83600000001</v>
      </c>
      <c r="D816" s="18">
        <v>49908.46100000001</v>
      </c>
      <c r="E816" s="18">
        <v>5381.6750000000002</v>
      </c>
      <c r="F816" s="18">
        <v>240.70000000000002</v>
      </c>
    </row>
    <row r="817" spans="1:6" x14ac:dyDescent="0.35">
      <c r="A817" s="17" t="s">
        <v>602</v>
      </c>
      <c r="B817" s="17" t="s">
        <v>610</v>
      </c>
      <c r="C817" s="18">
        <v>372171.26810000004</v>
      </c>
      <c r="D817" s="18">
        <v>103446.572</v>
      </c>
      <c r="E817" s="18">
        <v>256766.27610000002</v>
      </c>
      <c r="F817" s="18">
        <v>11958.42</v>
      </c>
    </row>
    <row r="818" spans="1:6" x14ac:dyDescent="0.35">
      <c r="A818" s="17" t="s">
        <v>602</v>
      </c>
      <c r="B818" s="17" t="s">
        <v>812</v>
      </c>
      <c r="C818" s="18">
        <v>198339.60449999999</v>
      </c>
      <c r="D818" s="18">
        <v>53401.938000000009</v>
      </c>
      <c r="E818" s="18">
        <v>123523.66650000001</v>
      </c>
      <c r="F818" s="18">
        <v>21414</v>
      </c>
    </row>
    <row r="819" spans="1:6" x14ac:dyDescent="0.35">
      <c r="A819" s="17" t="s">
        <v>602</v>
      </c>
      <c r="B819" s="17" t="s">
        <v>971</v>
      </c>
      <c r="C819" s="18">
        <v>496802.44149999996</v>
      </c>
      <c r="D819" s="18">
        <v>108377.18600000003</v>
      </c>
      <c r="E819" s="18">
        <v>321705.20749999996</v>
      </c>
      <c r="F819" s="18">
        <v>66720.04800000001</v>
      </c>
    </row>
    <row r="820" spans="1:6" x14ac:dyDescent="0.35">
      <c r="A820" s="17" t="s">
        <v>602</v>
      </c>
      <c r="B820" s="17" t="s">
        <v>611</v>
      </c>
      <c r="C820" s="18">
        <v>144953.9037</v>
      </c>
      <c r="D820" s="18">
        <v>50590.271999999997</v>
      </c>
      <c r="E820" s="18">
        <v>94334.900500000003</v>
      </c>
      <c r="F820" s="18">
        <v>28.731200000000001</v>
      </c>
    </row>
    <row r="821" spans="1:6" ht="29" x14ac:dyDescent="0.35">
      <c r="A821" s="17" t="s">
        <v>602</v>
      </c>
      <c r="B821" s="17" t="s">
        <v>612</v>
      </c>
      <c r="C821" s="18">
        <v>3587.3040000000001</v>
      </c>
      <c r="D821" s="18">
        <v>2644.8040000000001</v>
      </c>
      <c r="E821" s="18">
        <v>942.5</v>
      </c>
      <c r="F821" s="18">
        <v>0</v>
      </c>
    </row>
    <row r="822" spans="1:6" x14ac:dyDescent="0.35">
      <c r="A822" s="17" t="s">
        <v>602</v>
      </c>
      <c r="B822" s="17" t="s">
        <v>613</v>
      </c>
      <c r="C822" s="18">
        <v>152383.12360000002</v>
      </c>
      <c r="D822" s="18">
        <v>54374.79</v>
      </c>
      <c r="E822" s="18">
        <v>66663.333599999998</v>
      </c>
      <c r="F822" s="18">
        <v>31345</v>
      </c>
    </row>
    <row r="823" spans="1:6" x14ac:dyDescent="0.35">
      <c r="A823" s="17" t="s">
        <v>614</v>
      </c>
      <c r="B823" s="17" t="s">
        <v>615</v>
      </c>
      <c r="C823" s="18">
        <v>2225.6</v>
      </c>
      <c r="D823" s="18">
        <v>0</v>
      </c>
      <c r="E823" s="18">
        <v>0</v>
      </c>
      <c r="F823" s="18">
        <v>2225.6</v>
      </c>
    </row>
    <row r="824" spans="1:6" x14ac:dyDescent="0.35">
      <c r="A824" s="17" t="s">
        <v>614</v>
      </c>
      <c r="B824" s="17" t="s">
        <v>616</v>
      </c>
      <c r="C824" s="18">
        <v>21581.1875</v>
      </c>
      <c r="D824" s="18">
        <v>182</v>
      </c>
      <c r="E824" s="18">
        <v>3652.1875</v>
      </c>
      <c r="F824" s="18">
        <v>17747</v>
      </c>
    </row>
    <row r="825" spans="1:6" x14ac:dyDescent="0.35">
      <c r="A825" s="17" t="s">
        <v>614</v>
      </c>
      <c r="B825" s="17" t="s">
        <v>813</v>
      </c>
      <c r="C825" s="18">
        <v>98079.073999999993</v>
      </c>
      <c r="D825" s="18">
        <v>2978.442</v>
      </c>
      <c r="E825" s="18">
        <v>31582.5</v>
      </c>
      <c r="F825" s="18">
        <v>63518.131999999998</v>
      </c>
    </row>
    <row r="826" spans="1:6" x14ac:dyDescent="0.35">
      <c r="A826" s="17" t="s">
        <v>614</v>
      </c>
      <c r="B826" s="17" t="s">
        <v>617</v>
      </c>
      <c r="C826" s="18">
        <v>520.95000000000005</v>
      </c>
      <c r="D826" s="18">
        <v>520.95000000000005</v>
      </c>
      <c r="E826" s="18">
        <v>0</v>
      </c>
      <c r="F826" s="18">
        <v>0</v>
      </c>
    </row>
    <row r="827" spans="1:6" x14ac:dyDescent="0.35">
      <c r="A827" s="17" t="s">
        <v>614</v>
      </c>
      <c r="B827" s="17" t="s">
        <v>858</v>
      </c>
      <c r="C827" s="19"/>
      <c r="D827" s="19"/>
      <c r="E827" s="19"/>
      <c r="F827" s="19"/>
    </row>
    <row r="828" spans="1:6" x14ac:dyDescent="0.35">
      <c r="A828" s="17" t="s">
        <v>614</v>
      </c>
      <c r="B828" s="17" t="s">
        <v>618</v>
      </c>
      <c r="C828" s="18">
        <v>821.76</v>
      </c>
      <c r="D828" s="18">
        <v>0</v>
      </c>
      <c r="E828" s="18">
        <v>0</v>
      </c>
      <c r="F828" s="18">
        <v>821.76</v>
      </c>
    </row>
    <row r="829" spans="1:6" x14ac:dyDescent="0.35">
      <c r="A829" s="17" t="s">
        <v>614</v>
      </c>
      <c r="B829" s="17" t="s">
        <v>859</v>
      </c>
      <c r="C829" s="19"/>
      <c r="D829" s="19"/>
      <c r="E829" s="19"/>
      <c r="F829" s="19"/>
    </row>
    <row r="830" spans="1:6" x14ac:dyDescent="0.35">
      <c r="A830" s="17" t="s">
        <v>614</v>
      </c>
      <c r="B830" s="17" t="s">
        <v>860</v>
      </c>
      <c r="C830" s="19"/>
      <c r="D830" s="19"/>
      <c r="E830" s="19"/>
      <c r="F830" s="19"/>
    </row>
    <row r="831" spans="1:6" x14ac:dyDescent="0.35">
      <c r="A831" s="17" t="s">
        <v>614</v>
      </c>
      <c r="B831" s="17" t="s">
        <v>619</v>
      </c>
      <c r="C831" s="18">
        <v>97201.786999999997</v>
      </c>
      <c r="D831" s="18">
        <v>40.094999999999999</v>
      </c>
      <c r="E831" s="18">
        <v>0</v>
      </c>
      <c r="F831" s="18">
        <v>97161.691999999995</v>
      </c>
    </row>
    <row r="832" spans="1:6" x14ac:dyDescent="0.35">
      <c r="A832" s="17" t="s">
        <v>614</v>
      </c>
      <c r="B832" s="17" t="s">
        <v>620</v>
      </c>
      <c r="C832" s="18">
        <v>10520</v>
      </c>
      <c r="D832" s="18">
        <v>0</v>
      </c>
      <c r="E832" s="18">
        <v>0</v>
      </c>
      <c r="F832" s="18">
        <v>10520</v>
      </c>
    </row>
    <row r="833" spans="1:6" ht="29" x14ac:dyDescent="0.35">
      <c r="A833" s="17" t="s">
        <v>614</v>
      </c>
      <c r="B833" s="17" t="s">
        <v>814</v>
      </c>
      <c r="C833" s="18">
        <v>3704.7080000000001</v>
      </c>
      <c r="D833" s="18">
        <v>384.70799999999997</v>
      </c>
      <c r="E833" s="18">
        <v>0</v>
      </c>
      <c r="F833" s="18">
        <v>3320</v>
      </c>
    </row>
    <row r="834" spans="1:6" x14ac:dyDescent="0.35">
      <c r="A834" s="17" t="s">
        <v>614</v>
      </c>
      <c r="B834" s="17" t="s">
        <v>621</v>
      </c>
      <c r="C834" s="18">
        <v>2929.15</v>
      </c>
      <c r="D834" s="18">
        <v>227.5</v>
      </c>
      <c r="E834" s="18">
        <v>0</v>
      </c>
      <c r="F834" s="18">
        <v>2701.65</v>
      </c>
    </row>
    <row r="835" spans="1:6" x14ac:dyDescent="0.35">
      <c r="A835" s="17" t="s">
        <v>614</v>
      </c>
      <c r="B835" s="17" t="s">
        <v>622</v>
      </c>
      <c r="C835" s="18">
        <v>357.7</v>
      </c>
      <c r="D835" s="18">
        <v>44.3</v>
      </c>
      <c r="E835" s="18">
        <v>0</v>
      </c>
      <c r="F835" s="18">
        <v>313.39999999999998</v>
      </c>
    </row>
    <row r="836" spans="1:6" x14ac:dyDescent="0.35">
      <c r="A836" s="17" t="s">
        <v>614</v>
      </c>
      <c r="B836" s="17" t="s">
        <v>972</v>
      </c>
      <c r="C836" s="18">
        <v>58597.731999999996</v>
      </c>
      <c r="D836" s="18">
        <v>227.5</v>
      </c>
      <c r="E836" s="18">
        <v>0</v>
      </c>
      <c r="F836" s="18">
        <v>58370.231999999996</v>
      </c>
    </row>
    <row r="837" spans="1:6" x14ac:dyDescent="0.35">
      <c r="A837" s="17" t="s">
        <v>614</v>
      </c>
      <c r="B837" s="17" t="s">
        <v>815</v>
      </c>
      <c r="C837" s="18">
        <v>4974.38</v>
      </c>
      <c r="D837" s="18">
        <v>160.38</v>
      </c>
      <c r="E837" s="18">
        <v>0</v>
      </c>
      <c r="F837" s="18">
        <v>4814</v>
      </c>
    </row>
    <row r="838" spans="1:6" x14ac:dyDescent="0.35">
      <c r="A838" s="17" t="s">
        <v>614</v>
      </c>
      <c r="B838" s="17" t="s">
        <v>623</v>
      </c>
      <c r="C838" s="18">
        <v>24179.5</v>
      </c>
      <c r="D838" s="18">
        <v>14770</v>
      </c>
      <c r="E838" s="18">
        <v>0</v>
      </c>
      <c r="F838" s="18">
        <v>9409.5</v>
      </c>
    </row>
    <row r="839" spans="1:6" x14ac:dyDescent="0.35">
      <c r="A839" s="17" t="s">
        <v>614</v>
      </c>
      <c r="B839" s="17" t="s">
        <v>624</v>
      </c>
      <c r="C839" s="18">
        <v>22329.894999999997</v>
      </c>
      <c r="D839" s="18">
        <v>4663.5199999999995</v>
      </c>
      <c r="E839" s="18">
        <v>14844.375</v>
      </c>
      <c r="F839" s="18">
        <v>2822</v>
      </c>
    </row>
    <row r="840" spans="1:6" x14ac:dyDescent="0.35">
      <c r="A840" s="17" t="s">
        <v>614</v>
      </c>
      <c r="B840" s="17" t="s">
        <v>625</v>
      </c>
      <c r="C840" s="18">
        <v>1375.94</v>
      </c>
      <c r="D840" s="18">
        <v>1375.94</v>
      </c>
      <c r="E840" s="18">
        <v>0</v>
      </c>
      <c r="F840" s="18">
        <v>0</v>
      </c>
    </row>
    <row r="841" spans="1:6" x14ac:dyDescent="0.35">
      <c r="A841" s="17" t="s">
        <v>614</v>
      </c>
      <c r="B841" s="17" t="s">
        <v>626</v>
      </c>
      <c r="C841" s="18">
        <v>1718.1000000000001</v>
      </c>
      <c r="D841" s="18">
        <v>1718.1000000000001</v>
      </c>
      <c r="E841" s="18">
        <v>0</v>
      </c>
      <c r="F841" s="18">
        <v>0</v>
      </c>
    </row>
    <row r="842" spans="1:6" x14ac:dyDescent="0.35">
      <c r="A842" s="17" t="s">
        <v>614</v>
      </c>
      <c r="B842" s="17" t="s">
        <v>816</v>
      </c>
      <c r="C842" s="18">
        <v>29850</v>
      </c>
      <c r="D842" s="18">
        <v>25368</v>
      </c>
      <c r="E842" s="18">
        <v>0</v>
      </c>
      <c r="F842" s="18">
        <v>4482</v>
      </c>
    </row>
    <row r="843" spans="1:6" x14ac:dyDescent="0.35">
      <c r="A843" s="17" t="s">
        <v>614</v>
      </c>
      <c r="B843" s="17" t="s">
        <v>627</v>
      </c>
      <c r="C843" s="18">
        <v>19605.725999999999</v>
      </c>
      <c r="D843" s="18">
        <v>141.96600000000001</v>
      </c>
      <c r="E843" s="18">
        <v>0</v>
      </c>
      <c r="F843" s="18">
        <v>19463.759999999998</v>
      </c>
    </row>
    <row r="844" spans="1:6" x14ac:dyDescent="0.35">
      <c r="A844" s="17" t="s">
        <v>614</v>
      </c>
      <c r="B844" s="17" t="s">
        <v>628</v>
      </c>
      <c r="C844" s="18">
        <v>12861.85</v>
      </c>
      <c r="D844" s="18">
        <v>2403.85</v>
      </c>
      <c r="E844" s="18">
        <v>0</v>
      </c>
      <c r="F844" s="18">
        <v>10458</v>
      </c>
    </row>
    <row r="845" spans="1:6" x14ac:dyDescent="0.35">
      <c r="A845" s="17" t="s">
        <v>629</v>
      </c>
      <c r="B845" s="17" t="s">
        <v>630</v>
      </c>
      <c r="C845" s="18">
        <v>80312.275000000009</v>
      </c>
      <c r="D845" s="18">
        <v>10846.575000000001</v>
      </c>
      <c r="E845" s="18">
        <v>45013.8</v>
      </c>
      <c r="F845" s="18">
        <v>24451.9</v>
      </c>
    </row>
    <row r="846" spans="1:6" x14ac:dyDescent="0.35">
      <c r="A846" s="17" t="s">
        <v>629</v>
      </c>
      <c r="B846" s="17" t="s">
        <v>631</v>
      </c>
      <c r="C846" s="18">
        <v>334036.80699999997</v>
      </c>
      <c r="D846" s="18">
        <v>12629.621999999999</v>
      </c>
      <c r="E846" s="18">
        <v>109345.817</v>
      </c>
      <c r="F846" s="18">
        <v>212061.36799999999</v>
      </c>
    </row>
    <row r="847" spans="1:6" x14ac:dyDescent="0.35">
      <c r="A847" s="17" t="s">
        <v>629</v>
      </c>
      <c r="B847" s="17" t="s">
        <v>632</v>
      </c>
      <c r="C847" s="18">
        <v>40152.667999999998</v>
      </c>
      <c r="D847" s="18">
        <v>8320.1679999999997</v>
      </c>
      <c r="E847" s="18">
        <v>3043</v>
      </c>
      <c r="F847" s="18">
        <v>28789.5</v>
      </c>
    </row>
    <row r="848" spans="1:6" x14ac:dyDescent="0.35">
      <c r="A848" s="17" t="s">
        <v>629</v>
      </c>
      <c r="B848" s="17" t="s">
        <v>633</v>
      </c>
      <c r="C848" s="18">
        <v>23092.230000000003</v>
      </c>
      <c r="D848" s="18">
        <v>0</v>
      </c>
      <c r="E848" s="18">
        <v>21911.760000000002</v>
      </c>
      <c r="F848" s="18">
        <v>1180.47</v>
      </c>
    </row>
    <row r="849" spans="1:6" x14ac:dyDescent="0.35">
      <c r="A849" s="17" t="s">
        <v>629</v>
      </c>
      <c r="B849" s="17" t="s">
        <v>634</v>
      </c>
      <c r="C849" s="18">
        <v>50581.350000000006</v>
      </c>
      <c r="D849" s="18">
        <v>4903.6000000000004</v>
      </c>
      <c r="E849" s="18">
        <v>10587.75</v>
      </c>
      <c r="F849" s="18">
        <v>35090.000000000007</v>
      </c>
    </row>
    <row r="850" spans="1:6" x14ac:dyDescent="0.35">
      <c r="A850" s="17" t="s">
        <v>629</v>
      </c>
      <c r="B850" s="17" t="s">
        <v>635</v>
      </c>
      <c r="C850" s="18">
        <v>4530.5039999999999</v>
      </c>
      <c r="D850" s="18">
        <v>4530.5039999999999</v>
      </c>
      <c r="E850" s="18">
        <v>0</v>
      </c>
      <c r="F850" s="18">
        <v>0</v>
      </c>
    </row>
    <row r="851" spans="1:6" x14ac:dyDescent="0.35">
      <c r="A851" s="17" t="s">
        <v>629</v>
      </c>
      <c r="B851" s="17" t="s">
        <v>636</v>
      </c>
      <c r="C851" s="18">
        <v>193660.90070000003</v>
      </c>
      <c r="D851" s="18">
        <v>7569.2859999999991</v>
      </c>
      <c r="E851" s="18">
        <v>56071.114699999998</v>
      </c>
      <c r="F851" s="18">
        <v>130020.5</v>
      </c>
    </row>
    <row r="852" spans="1:6" x14ac:dyDescent="0.35">
      <c r="A852" s="17" t="s">
        <v>629</v>
      </c>
      <c r="B852" s="17" t="s">
        <v>637</v>
      </c>
      <c r="C852" s="18">
        <v>305259.36449999997</v>
      </c>
      <c r="D852" s="18">
        <v>27527.487000000008</v>
      </c>
      <c r="E852" s="18">
        <v>81794.309500000003</v>
      </c>
      <c r="F852" s="18">
        <v>195937.56800000003</v>
      </c>
    </row>
    <row r="853" spans="1:6" x14ac:dyDescent="0.35">
      <c r="A853" s="17" t="s">
        <v>629</v>
      </c>
      <c r="B853" s="17" t="s">
        <v>638</v>
      </c>
      <c r="C853" s="18">
        <v>44875.659500000002</v>
      </c>
      <c r="D853" s="18">
        <v>3035.6370000000002</v>
      </c>
      <c r="E853" s="18">
        <v>17503.022499999999</v>
      </c>
      <c r="F853" s="18">
        <v>24337</v>
      </c>
    </row>
    <row r="854" spans="1:6" ht="29" x14ac:dyDescent="0.35">
      <c r="A854" s="17" t="s">
        <v>629</v>
      </c>
      <c r="B854" s="17" t="s">
        <v>639</v>
      </c>
      <c r="C854" s="18">
        <v>25848.7752</v>
      </c>
      <c r="D854" s="18">
        <v>0</v>
      </c>
      <c r="E854" s="18">
        <v>10905.5</v>
      </c>
      <c r="F854" s="18">
        <v>14943.2752</v>
      </c>
    </row>
    <row r="855" spans="1:6" x14ac:dyDescent="0.35">
      <c r="A855" s="17" t="s">
        <v>629</v>
      </c>
      <c r="B855" s="17" t="s">
        <v>640</v>
      </c>
      <c r="C855" s="18">
        <v>13957.74</v>
      </c>
      <c r="D855" s="18">
        <v>1444.34</v>
      </c>
      <c r="E855" s="18">
        <v>0</v>
      </c>
      <c r="F855" s="18">
        <v>12513.4</v>
      </c>
    </row>
    <row r="856" spans="1:6" x14ac:dyDescent="0.35">
      <c r="A856" s="17" t="s">
        <v>629</v>
      </c>
      <c r="B856" s="17" t="s">
        <v>641</v>
      </c>
      <c r="C856" s="18">
        <v>44747.590000000004</v>
      </c>
      <c r="D856" s="18">
        <v>3005.49</v>
      </c>
      <c r="E856" s="18">
        <v>0</v>
      </c>
      <c r="F856" s="18">
        <v>41742.100000000006</v>
      </c>
    </row>
    <row r="857" spans="1:6" x14ac:dyDescent="0.35">
      <c r="A857" s="17" t="s">
        <v>642</v>
      </c>
      <c r="B857" s="17" t="s">
        <v>643</v>
      </c>
      <c r="C857" s="18">
        <v>725287.50180000009</v>
      </c>
      <c r="D857" s="18">
        <v>127112.97399999999</v>
      </c>
      <c r="E857" s="18">
        <v>519895.4178</v>
      </c>
      <c r="F857" s="18">
        <v>78279.11</v>
      </c>
    </row>
    <row r="858" spans="1:6" x14ac:dyDescent="0.35">
      <c r="A858" s="17" t="s">
        <v>642</v>
      </c>
      <c r="B858" s="17" t="s">
        <v>644</v>
      </c>
      <c r="C858" s="18">
        <v>129240.656</v>
      </c>
      <c r="D858" s="18">
        <v>34128.317000000003</v>
      </c>
      <c r="E858" s="18">
        <v>66157.339000000007</v>
      </c>
      <c r="F858" s="18">
        <v>28955</v>
      </c>
    </row>
    <row r="859" spans="1:6" x14ac:dyDescent="0.35">
      <c r="A859" s="17" t="s">
        <v>642</v>
      </c>
      <c r="B859" s="17" t="s">
        <v>645</v>
      </c>
      <c r="C859" s="18">
        <v>204346.45850000004</v>
      </c>
      <c r="D859" s="18">
        <v>52892.250999999997</v>
      </c>
      <c r="E859" s="18">
        <v>109609.7075</v>
      </c>
      <c r="F859" s="18">
        <v>41844.5</v>
      </c>
    </row>
    <row r="860" spans="1:6" x14ac:dyDescent="0.35">
      <c r="A860" s="17" t="s">
        <v>642</v>
      </c>
      <c r="B860" s="17" t="s">
        <v>646</v>
      </c>
      <c r="C860" s="18">
        <v>404959.83709999995</v>
      </c>
      <c r="D860" s="18">
        <v>52101.7</v>
      </c>
      <c r="E860" s="18">
        <v>187077.63710000002</v>
      </c>
      <c r="F860" s="18">
        <v>165780.5</v>
      </c>
    </row>
    <row r="861" spans="1:6" x14ac:dyDescent="0.35">
      <c r="A861" s="17" t="s">
        <v>642</v>
      </c>
      <c r="B861" s="17" t="s">
        <v>817</v>
      </c>
      <c r="C861" s="18">
        <v>206412.8126</v>
      </c>
      <c r="D861" s="18">
        <v>27251.802</v>
      </c>
      <c r="E861" s="18">
        <v>171611.01060000001</v>
      </c>
      <c r="F861" s="18">
        <v>7550</v>
      </c>
    </row>
    <row r="862" spans="1:6" x14ac:dyDescent="0.35">
      <c r="A862" s="17" t="s">
        <v>642</v>
      </c>
      <c r="B862" s="17" t="s">
        <v>647</v>
      </c>
      <c r="C862" s="18">
        <v>31875.65</v>
      </c>
      <c r="D862" s="18">
        <v>2520</v>
      </c>
      <c r="E862" s="18">
        <v>9435.65</v>
      </c>
      <c r="F862" s="18">
        <v>19920</v>
      </c>
    </row>
    <row r="863" spans="1:6" x14ac:dyDescent="0.35">
      <c r="A863" s="17" t="s">
        <v>642</v>
      </c>
      <c r="B863" s="17" t="s">
        <v>648</v>
      </c>
      <c r="C863" s="18">
        <v>142623.88800000001</v>
      </c>
      <c r="D863" s="18">
        <v>83736.487999999998</v>
      </c>
      <c r="E863" s="18">
        <v>58887.399999999994</v>
      </c>
      <c r="F863" s="18">
        <v>0</v>
      </c>
    </row>
    <row r="864" spans="1:6" x14ac:dyDescent="0.35">
      <c r="A864" s="17" t="s">
        <v>642</v>
      </c>
      <c r="B864" s="17" t="s">
        <v>973</v>
      </c>
      <c r="C864" s="18">
        <v>61323.9185</v>
      </c>
      <c r="D864" s="18">
        <v>0</v>
      </c>
      <c r="E864" s="18">
        <v>44598.4185</v>
      </c>
      <c r="F864" s="18">
        <v>16725.5</v>
      </c>
    </row>
    <row r="865" spans="1:6" x14ac:dyDescent="0.35">
      <c r="A865" s="17" t="s">
        <v>642</v>
      </c>
      <c r="B865" s="17" t="s">
        <v>974</v>
      </c>
      <c r="C865" s="18">
        <v>226863.0325</v>
      </c>
      <c r="D865" s="18">
        <v>1605.72</v>
      </c>
      <c r="E865" s="18">
        <v>104207.5125</v>
      </c>
      <c r="F865" s="18">
        <v>121049.79999999999</v>
      </c>
    </row>
    <row r="866" spans="1:6" x14ac:dyDescent="0.35">
      <c r="A866" s="17" t="s">
        <v>642</v>
      </c>
      <c r="B866" s="17" t="s">
        <v>649</v>
      </c>
      <c r="C866" s="18">
        <v>19998.9375</v>
      </c>
      <c r="D866" s="18">
        <v>0</v>
      </c>
      <c r="E866" s="18">
        <v>19203.4375</v>
      </c>
      <c r="F866" s="18">
        <v>795.49999999999989</v>
      </c>
    </row>
    <row r="867" spans="1:6" x14ac:dyDescent="0.35">
      <c r="A867" s="17" t="s">
        <v>642</v>
      </c>
      <c r="B867" s="17" t="s">
        <v>818</v>
      </c>
      <c r="C867" s="18">
        <v>46284.6875</v>
      </c>
      <c r="D867" s="18">
        <v>0</v>
      </c>
      <c r="E867" s="18">
        <v>34000.6875</v>
      </c>
      <c r="F867" s="18">
        <v>12284</v>
      </c>
    </row>
    <row r="868" spans="1:6" x14ac:dyDescent="0.35">
      <c r="A868" s="17" t="s">
        <v>642</v>
      </c>
      <c r="B868" s="17" t="s">
        <v>975</v>
      </c>
      <c r="C868" s="18">
        <v>232201.64299999998</v>
      </c>
      <c r="D868" s="18">
        <v>62704.286999999997</v>
      </c>
      <c r="E868" s="18">
        <v>107218.79999999999</v>
      </c>
      <c r="F868" s="18">
        <v>62278.555999999997</v>
      </c>
    </row>
    <row r="869" spans="1:6" x14ac:dyDescent="0.35">
      <c r="A869" s="17" t="s">
        <v>642</v>
      </c>
      <c r="B869" s="17" t="s">
        <v>650</v>
      </c>
      <c r="C869" s="18">
        <v>139463.03099999999</v>
      </c>
      <c r="D869" s="18">
        <v>26565.95</v>
      </c>
      <c r="E869" s="18">
        <v>112177.08099999999</v>
      </c>
      <c r="F869" s="18">
        <v>720</v>
      </c>
    </row>
    <row r="870" spans="1:6" x14ac:dyDescent="0.35">
      <c r="A870" s="17" t="s">
        <v>642</v>
      </c>
      <c r="B870" s="17" t="s">
        <v>651</v>
      </c>
      <c r="C870" s="18">
        <v>327370.94049999997</v>
      </c>
      <c r="D870" s="18">
        <v>51801.123</v>
      </c>
      <c r="E870" s="18">
        <v>275569.8175</v>
      </c>
      <c r="F870" s="18">
        <v>0</v>
      </c>
    </row>
    <row r="871" spans="1:6" x14ac:dyDescent="0.35">
      <c r="A871" s="17" t="s">
        <v>642</v>
      </c>
      <c r="B871" s="17" t="s">
        <v>976</v>
      </c>
      <c r="C871" s="18">
        <v>354515.2585</v>
      </c>
      <c r="D871" s="18">
        <v>27591.924999999999</v>
      </c>
      <c r="E871" s="18">
        <v>320615.33349999995</v>
      </c>
      <c r="F871" s="18">
        <v>6308</v>
      </c>
    </row>
    <row r="872" spans="1:6" x14ac:dyDescent="0.35">
      <c r="A872" s="17" t="s">
        <v>642</v>
      </c>
      <c r="B872" s="17" t="s">
        <v>977</v>
      </c>
      <c r="C872" s="18">
        <v>220776.65049999999</v>
      </c>
      <c r="D872" s="18">
        <v>66539.487999999998</v>
      </c>
      <c r="E872" s="18">
        <v>115717.16249999998</v>
      </c>
      <c r="F872" s="18">
        <v>38520</v>
      </c>
    </row>
    <row r="873" spans="1:6" x14ac:dyDescent="0.35">
      <c r="A873" s="17" t="s">
        <v>642</v>
      </c>
      <c r="B873" s="17" t="s">
        <v>652</v>
      </c>
      <c r="C873" s="18">
        <v>209461.57749999998</v>
      </c>
      <c r="D873" s="18">
        <v>57439</v>
      </c>
      <c r="E873" s="18">
        <v>108058.0775</v>
      </c>
      <c r="F873" s="18">
        <v>43964.5</v>
      </c>
    </row>
    <row r="874" spans="1:6" ht="29" x14ac:dyDescent="0.35">
      <c r="A874" s="17" t="s">
        <v>642</v>
      </c>
      <c r="B874" s="17" t="s">
        <v>653</v>
      </c>
      <c r="C874" s="18">
        <v>7266.6</v>
      </c>
      <c r="D874" s="18">
        <v>0</v>
      </c>
      <c r="E874" s="18">
        <v>6786</v>
      </c>
      <c r="F874" s="18">
        <v>480.6</v>
      </c>
    </row>
    <row r="875" spans="1:6" x14ac:dyDescent="0.35">
      <c r="A875" s="17" t="s">
        <v>642</v>
      </c>
      <c r="B875" s="17" t="s">
        <v>978</v>
      </c>
      <c r="C875" s="18">
        <v>120425.93250000001</v>
      </c>
      <c r="D875" s="18">
        <v>20282.34</v>
      </c>
      <c r="E875" s="18">
        <v>100143.5925</v>
      </c>
      <c r="F875" s="18">
        <v>0</v>
      </c>
    </row>
    <row r="876" spans="1:6" x14ac:dyDescent="0.35">
      <c r="A876" s="17" t="s">
        <v>642</v>
      </c>
      <c r="B876" s="17" t="s">
        <v>654</v>
      </c>
      <c r="C876" s="18">
        <v>74895.725000000006</v>
      </c>
      <c r="D876" s="18">
        <v>13695.775</v>
      </c>
      <c r="E876" s="18">
        <v>44994.95</v>
      </c>
      <c r="F876" s="18">
        <v>16205</v>
      </c>
    </row>
    <row r="877" spans="1:6" x14ac:dyDescent="0.35">
      <c r="A877" s="17" t="s">
        <v>996</v>
      </c>
      <c r="B877" s="17" t="s">
        <v>655</v>
      </c>
      <c r="C877" s="18">
        <v>2345.5220000000004</v>
      </c>
      <c r="D877" s="18">
        <v>2345.5220000000004</v>
      </c>
      <c r="E877" s="18">
        <v>0</v>
      </c>
      <c r="F877" s="18">
        <v>0</v>
      </c>
    </row>
    <row r="878" spans="1:6" x14ac:dyDescent="0.35">
      <c r="A878" s="17" t="s">
        <v>996</v>
      </c>
      <c r="B878" s="17" t="s">
        <v>656</v>
      </c>
      <c r="C878" s="18">
        <v>239.95950000000002</v>
      </c>
      <c r="D878" s="18">
        <v>239.95950000000002</v>
      </c>
      <c r="E878" s="18">
        <v>0</v>
      </c>
      <c r="F878" s="18">
        <v>0</v>
      </c>
    </row>
    <row r="879" spans="1:6" x14ac:dyDescent="0.35">
      <c r="A879" s="17" t="s">
        <v>996</v>
      </c>
      <c r="B879" s="17" t="s">
        <v>657</v>
      </c>
      <c r="C879" s="18">
        <v>1647.8045</v>
      </c>
      <c r="D879" s="18">
        <v>1647.8045</v>
      </c>
      <c r="E879" s="18">
        <v>0</v>
      </c>
      <c r="F879" s="18">
        <v>0</v>
      </c>
    </row>
    <row r="880" spans="1:6" x14ac:dyDescent="0.35">
      <c r="A880" s="17" t="s">
        <v>996</v>
      </c>
      <c r="B880" s="17" t="s">
        <v>716</v>
      </c>
      <c r="C880" s="18">
        <v>6468.1319999999996</v>
      </c>
      <c r="D880" s="18">
        <v>6468.1319999999996</v>
      </c>
      <c r="E880" s="18">
        <v>0</v>
      </c>
      <c r="F880" s="18">
        <v>0</v>
      </c>
    </row>
    <row r="881" spans="1:6" x14ac:dyDescent="0.35">
      <c r="A881" s="17" t="s">
        <v>996</v>
      </c>
      <c r="B881" s="17" t="s">
        <v>658</v>
      </c>
      <c r="C881" s="18">
        <v>97.085999999999999</v>
      </c>
      <c r="D881" s="18">
        <v>97.085999999999999</v>
      </c>
      <c r="E881" s="18">
        <v>0</v>
      </c>
      <c r="F881" s="18">
        <v>0</v>
      </c>
    </row>
    <row r="882" spans="1:6" x14ac:dyDescent="0.35">
      <c r="A882" s="17" t="s">
        <v>996</v>
      </c>
      <c r="B882" s="17" t="s">
        <v>659</v>
      </c>
      <c r="C882" s="18">
        <v>13164.715000000002</v>
      </c>
      <c r="D882" s="18">
        <v>13164.715000000002</v>
      </c>
      <c r="E882" s="18">
        <v>0</v>
      </c>
      <c r="F882" s="18">
        <v>0</v>
      </c>
    </row>
    <row r="883" spans="1:6" x14ac:dyDescent="0.35">
      <c r="A883" s="17" t="s">
        <v>996</v>
      </c>
      <c r="B883" s="17" t="s">
        <v>660</v>
      </c>
      <c r="C883" s="18">
        <v>21511.874499999994</v>
      </c>
      <c r="D883" s="18">
        <v>21511.874499999994</v>
      </c>
      <c r="E883" s="18">
        <v>0</v>
      </c>
      <c r="F883" s="18">
        <v>0</v>
      </c>
    </row>
    <row r="884" spans="1:6" x14ac:dyDescent="0.35">
      <c r="A884" s="17" t="s">
        <v>996</v>
      </c>
      <c r="B884" s="17" t="s">
        <v>661</v>
      </c>
      <c r="C884" s="18">
        <v>29677.284</v>
      </c>
      <c r="D884" s="18">
        <v>29677.284</v>
      </c>
      <c r="E884" s="18">
        <v>0</v>
      </c>
      <c r="F884" s="18">
        <v>0</v>
      </c>
    </row>
    <row r="885" spans="1:6" x14ac:dyDescent="0.35">
      <c r="A885" s="17" t="s">
        <v>996</v>
      </c>
      <c r="B885" s="17" t="s">
        <v>662</v>
      </c>
      <c r="C885" s="18">
        <v>1098.6195</v>
      </c>
      <c r="D885" s="18">
        <v>1098.6195</v>
      </c>
      <c r="E885" s="18">
        <v>0</v>
      </c>
      <c r="F885" s="18">
        <v>0</v>
      </c>
    </row>
    <row r="886" spans="1:6" ht="29" x14ac:dyDescent="0.35">
      <c r="A886" s="17" t="s">
        <v>663</v>
      </c>
      <c r="B886" s="17" t="s">
        <v>861</v>
      </c>
      <c r="C886" s="19"/>
      <c r="D886" s="19"/>
      <c r="E886" s="19"/>
      <c r="F886" s="19"/>
    </row>
    <row r="887" spans="1:6" ht="29" x14ac:dyDescent="0.35">
      <c r="A887" s="17" t="s">
        <v>663</v>
      </c>
      <c r="B887" s="17" t="s">
        <v>819</v>
      </c>
      <c r="C887" s="18">
        <v>900.5</v>
      </c>
      <c r="D887" s="18">
        <v>900.5</v>
      </c>
      <c r="E887" s="18">
        <v>0</v>
      </c>
      <c r="F887" s="18">
        <v>0</v>
      </c>
    </row>
    <row r="888" spans="1:6" ht="29" x14ac:dyDescent="0.35">
      <c r="A888" s="17" t="s">
        <v>663</v>
      </c>
      <c r="B888" s="17" t="s">
        <v>820</v>
      </c>
      <c r="C888" s="18">
        <v>36382.406999999999</v>
      </c>
      <c r="D888" s="18">
        <v>23915.434999999998</v>
      </c>
      <c r="E888" s="18">
        <v>12466.972000000002</v>
      </c>
      <c r="F888" s="18">
        <v>0</v>
      </c>
    </row>
    <row r="889" spans="1:6" ht="29" x14ac:dyDescent="0.35">
      <c r="A889" s="17" t="s">
        <v>663</v>
      </c>
      <c r="B889" s="17" t="s">
        <v>664</v>
      </c>
      <c r="C889" s="18">
        <v>54279.315000000002</v>
      </c>
      <c r="D889" s="18">
        <v>22675.794999999998</v>
      </c>
      <c r="E889" s="18">
        <v>0</v>
      </c>
      <c r="F889" s="18">
        <v>31603.52</v>
      </c>
    </row>
    <row r="890" spans="1:6" ht="29" x14ac:dyDescent="0.35">
      <c r="A890" s="17" t="s">
        <v>663</v>
      </c>
      <c r="B890" s="17" t="s">
        <v>665</v>
      </c>
      <c r="C890" s="18">
        <v>0</v>
      </c>
      <c r="D890" s="18">
        <v>0</v>
      </c>
      <c r="E890" s="18">
        <v>0</v>
      </c>
      <c r="F890" s="18">
        <v>0</v>
      </c>
    </row>
    <row r="891" spans="1:6" ht="29" x14ac:dyDescent="0.35">
      <c r="A891" s="17" t="s">
        <v>663</v>
      </c>
      <c r="B891" s="17" t="s">
        <v>666</v>
      </c>
      <c r="C891" s="18">
        <v>12556.85</v>
      </c>
      <c r="D891" s="18">
        <v>8710.6</v>
      </c>
      <c r="E891" s="18">
        <v>1149.8500000000001</v>
      </c>
      <c r="F891" s="18">
        <v>2696.4</v>
      </c>
    </row>
    <row r="892" spans="1:6" ht="29" x14ac:dyDescent="0.35">
      <c r="A892" s="17" t="s">
        <v>663</v>
      </c>
      <c r="B892" s="17" t="s">
        <v>667</v>
      </c>
      <c r="C892" s="18">
        <v>751.47900000000004</v>
      </c>
      <c r="D892" s="18">
        <v>751.47900000000004</v>
      </c>
      <c r="E892" s="18">
        <v>0</v>
      </c>
      <c r="F892" s="18">
        <v>0</v>
      </c>
    </row>
    <row r="893" spans="1:6" ht="29" x14ac:dyDescent="0.35">
      <c r="A893" s="17" t="s">
        <v>663</v>
      </c>
      <c r="B893" s="17" t="s">
        <v>668</v>
      </c>
      <c r="C893" s="18">
        <v>12451.115999999998</v>
      </c>
      <c r="D893" s="18">
        <v>6705.3150000000005</v>
      </c>
      <c r="E893" s="18">
        <v>5739.8249999999998</v>
      </c>
      <c r="F893" s="18">
        <v>5.976</v>
      </c>
    </row>
    <row r="894" spans="1:6" ht="29" x14ac:dyDescent="0.35">
      <c r="A894" s="17" t="s">
        <v>663</v>
      </c>
      <c r="B894" s="17" t="s">
        <v>979</v>
      </c>
      <c r="C894" s="18">
        <v>53000.001000000004</v>
      </c>
      <c r="D894" s="18">
        <v>34064.124000000003</v>
      </c>
      <c r="E894" s="18">
        <v>18683.357000000004</v>
      </c>
      <c r="F894" s="18">
        <v>252.52</v>
      </c>
    </row>
    <row r="895" spans="1:6" ht="29" x14ac:dyDescent="0.35">
      <c r="A895" s="17" t="s">
        <v>663</v>
      </c>
      <c r="B895" s="17" t="s">
        <v>821</v>
      </c>
      <c r="C895" s="18">
        <v>17878.838000000003</v>
      </c>
      <c r="D895" s="18">
        <v>8525.8900000000012</v>
      </c>
      <c r="E895" s="18">
        <v>9352.9480000000003</v>
      </c>
      <c r="F895" s="18">
        <v>0</v>
      </c>
    </row>
    <row r="896" spans="1:6" ht="29" x14ac:dyDescent="0.35">
      <c r="A896" s="17" t="s">
        <v>663</v>
      </c>
      <c r="B896" s="17" t="s">
        <v>669</v>
      </c>
      <c r="C896" s="18">
        <v>0</v>
      </c>
      <c r="D896" s="18">
        <v>0</v>
      </c>
      <c r="E896" s="18">
        <v>0</v>
      </c>
      <c r="F896" s="18">
        <v>0</v>
      </c>
    </row>
    <row r="897" spans="1:6" ht="29" x14ac:dyDescent="0.35">
      <c r="A897" s="17" t="s">
        <v>663</v>
      </c>
      <c r="B897" s="17" t="s">
        <v>862</v>
      </c>
      <c r="C897" s="19"/>
      <c r="D897" s="19"/>
      <c r="E897" s="19"/>
      <c r="F897" s="19"/>
    </row>
    <row r="898" spans="1:6" ht="29" x14ac:dyDescent="0.35">
      <c r="A898" s="17" t="s">
        <v>663</v>
      </c>
      <c r="B898" s="17" t="s">
        <v>822</v>
      </c>
      <c r="C898" s="18">
        <v>13701.357</v>
      </c>
      <c r="D898" s="18">
        <v>13701.357</v>
      </c>
      <c r="E898" s="18">
        <v>0</v>
      </c>
      <c r="F898" s="18">
        <v>0</v>
      </c>
    </row>
    <row r="899" spans="1:6" ht="29" x14ac:dyDescent="0.35">
      <c r="A899" s="17" t="s">
        <v>663</v>
      </c>
      <c r="B899" s="17" t="s">
        <v>670</v>
      </c>
      <c r="C899" s="18">
        <v>25778.973999999998</v>
      </c>
      <c r="D899" s="18">
        <v>15178.470000000001</v>
      </c>
      <c r="E899" s="18">
        <v>3770</v>
      </c>
      <c r="F899" s="18">
        <v>6830.503999999999</v>
      </c>
    </row>
    <row r="900" spans="1:6" ht="29" x14ac:dyDescent="0.35">
      <c r="A900" s="17" t="s">
        <v>663</v>
      </c>
      <c r="B900" s="17" t="s">
        <v>671</v>
      </c>
      <c r="C900" s="18">
        <v>735.41100000000006</v>
      </c>
      <c r="D900" s="18">
        <v>731.65100000000007</v>
      </c>
      <c r="E900" s="18">
        <v>0</v>
      </c>
      <c r="F900" s="18">
        <v>3.76</v>
      </c>
    </row>
    <row r="901" spans="1:6" ht="29" x14ac:dyDescent="0.35">
      <c r="A901" s="17" t="s">
        <v>663</v>
      </c>
      <c r="B901" s="17" t="s">
        <v>672</v>
      </c>
      <c r="C901" s="18">
        <v>5926.9719999999998</v>
      </c>
      <c r="D901" s="18">
        <v>3864.5720000000001</v>
      </c>
      <c r="E901" s="18">
        <v>864</v>
      </c>
      <c r="F901" s="18">
        <v>1198.3999999999999</v>
      </c>
    </row>
    <row r="902" spans="1:6" ht="29" x14ac:dyDescent="0.35">
      <c r="A902" s="17" t="s">
        <v>663</v>
      </c>
      <c r="B902" s="17" t="s">
        <v>673</v>
      </c>
      <c r="C902" s="18">
        <v>0</v>
      </c>
      <c r="D902" s="18">
        <v>0</v>
      </c>
      <c r="E902" s="18">
        <v>0</v>
      </c>
      <c r="F902" s="18">
        <v>0</v>
      </c>
    </row>
    <row r="903" spans="1:6" ht="29" x14ac:dyDescent="0.35">
      <c r="A903" s="17" t="s">
        <v>663</v>
      </c>
      <c r="B903" s="17" t="s">
        <v>823</v>
      </c>
      <c r="C903" s="18">
        <v>24305.878299999997</v>
      </c>
      <c r="D903" s="18">
        <v>9604.5619999999999</v>
      </c>
      <c r="E903" s="18">
        <v>13780.6183</v>
      </c>
      <c r="F903" s="18">
        <v>920.69799999999998</v>
      </c>
    </row>
    <row r="904" spans="1:6" ht="29" x14ac:dyDescent="0.35">
      <c r="A904" s="17" t="s">
        <v>663</v>
      </c>
      <c r="B904" s="17" t="s">
        <v>674</v>
      </c>
      <c r="C904" s="18">
        <v>107773.9436</v>
      </c>
      <c r="D904" s="18">
        <v>33207.756999999998</v>
      </c>
      <c r="E904" s="18">
        <v>74566.186600000001</v>
      </c>
      <c r="F904" s="18">
        <v>0</v>
      </c>
    </row>
    <row r="905" spans="1:6" ht="29" x14ac:dyDescent="0.35">
      <c r="A905" s="17" t="s">
        <v>663</v>
      </c>
      <c r="B905" s="17" t="s">
        <v>675</v>
      </c>
      <c r="C905" s="18">
        <v>17042.702000000001</v>
      </c>
      <c r="D905" s="18">
        <v>17042.702000000001</v>
      </c>
      <c r="E905" s="18">
        <v>0</v>
      </c>
      <c r="F905" s="18">
        <v>0</v>
      </c>
    </row>
    <row r="906" spans="1:6" ht="29" x14ac:dyDescent="0.35">
      <c r="A906" s="17" t="s">
        <v>663</v>
      </c>
      <c r="B906" s="17" t="s">
        <v>676</v>
      </c>
      <c r="C906" s="18">
        <v>1767.7440000000001</v>
      </c>
      <c r="D906" s="18">
        <v>1767.7440000000001</v>
      </c>
      <c r="E906" s="18">
        <v>0</v>
      </c>
      <c r="F906" s="18">
        <v>0</v>
      </c>
    </row>
    <row r="907" spans="1:6" ht="29" x14ac:dyDescent="0.35">
      <c r="A907" s="17" t="s">
        <v>663</v>
      </c>
      <c r="B907" s="17" t="s">
        <v>677</v>
      </c>
      <c r="C907" s="18">
        <v>267.3</v>
      </c>
      <c r="D907" s="18">
        <v>267.3</v>
      </c>
      <c r="E907" s="18">
        <v>0</v>
      </c>
      <c r="F907" s="18">
        <v>0</v>
      </c>
    </row>
    <row r="908" spans="1:6" ht="29" x14ac:dyDescent="0.35">
      <c r="A908" s="17" t="s">
        <v>663</v>
      </c>
      <c r="B908" s="17" t="s">
        <v>678</v>
      </c>
      <c r="C908" s="18">
        <v>3119.5459999999998</v>
      </c>
      <c r="D908" s="18">
        <v>3119.5459999999998</v>
      </c>
      <c r="E908" s="18">
        <v>0</v>
      </c>
      <c r="F908" s="18">
        <v>0</v>
      </c>
    </row>
    <row r="909" spans="1:6" x14ac:dyDescent="0.35">
      <c r="A909" s="17" t="s">
        <v>679</v>
      </c>
      <c r="B909" s="17" t="s">
        <v>680</v>
      </c>
      <c r="C909" s="18">
        <v>691.12270000000001</v>
      </c>
      <c r="D909" s="18">
        <v>0</v>
      </c>
      <c r="E909" s="18">
        <v>691.12270000000001</v>
      </c>
      <c r="F909" s="18">
        <v>0</v>
      </c>
    </row>
    <row r="910" spans="1:6" x14ac:dyDescent="0.35">
      <c r="A910" s="17" t="s">
        <v>679</v>
      </c>
      <c r="B910" s="17" t="s">
        <v>980</v>
      </c>
      <c r="C910" s="18">
        <v>79261.248200000002</v>
      </c>
      <c r="D910" s="18">
        <v>60308.106</v>
      </c>
      <c r="E910" s="18">
        <v>15431.9112</v>
      </c>
      <c r="F910" s="18">
        <v>3521.2309999999998</v>
      </c>
    </row>
    <row r="911" spans="1:6" x14ac:dyDescent="0.35">
      <c r="A911" s="17" t="s">
        <v>679</v>
      </c>
      <c r="B911" s="17" t="s">
        <v>681</v>
      </c>
      <c r="C911" s="18">
        <v>120813.75900000001</v>
      </c>
      <c r="D911" s="18">
        <v>89990.512000000002</v>
      </c>
      <c r="E911" s="18">
        <v>15406.847000000002</v>
      </c>
      <c r="F911" s="18">
        <v>15416.400000000001</v>
      </c>
    </row>
    <row r="912" spans="1:6" x14ac:dyDescent="0.35">
      <c r="A912" s="17" t="s">
        <v>679</v>
      </c>
      <c r="B912" s="17" t="s">
        <v>682</v>
      </c>
      <c r="C912" s="18">
        <v>197517.91929999998</v>
      </c>
      <c r="D912" s="18">
        <v>36785.425999999999</v>
      </c>
      <c r="E912" s="18">
        <v>132659.65330000001</v>
      </c>
      <c r="F912" s="18">
        <v>28072.840000000004</v>
      </c>
    </row>
    <row r="913" spans="1:6" x14ac:dyDescent="0.35">
      <c r="A913" s="17" t="s">
        <v>679</v>
      </c>
      <c r="B913" s="17" t="s">
        <v>683</v>
      </c>
      <c r="C913" s="18">
        <v>1112.8999999999999</v>
      </c>
      <c r="D913" s="18">
        <v>1112.8999999999999</v>
      </c>
      <c r="E913" s="18">
        <v>0</v>
      </c>
      <c r="F913" s="18">
        <v>0</v>
      </c>
    </row>
    <row r="914" spans="1:6" x14ac:dyDescent="0.35">
      <c r="A914" s="17" t="s">
        <v>679</v>
      </c>
      <c r="B914" s="17" t="s">
        <v>684</v>
      </c>
      <c r="C914" s="18">
        <v>15448.090000000002</v>
      </c>
      <c r="D914" s="18">
        <v>15448.090000000002</v>
      </c>
      <c r="E914" s="18">
        <v>0</v>
      </c>
      <c r="F914" s="18">
        <v>0</v>
      </c>
    </row>
    <row r="915" spans="1:6" x14ac:dyDescent="0.35">
      <c r="A915" s="17" t="s">
        <v>679</v>
      </c>
      <c r="B915" s="17" t="s">
        <v>824</v>
      </c>
      <c r="C915" s="18">
        <v>39951.043999999994</v>
      </c>
      <c r="D915" s="18">
        <v>16783.744000000002</v>
      </c>
      <c r="E915" s="18">
        <v>22054.5</v>
      </c>
      <c r="F915" s="18">
        <v>1112.8</v>
      </c>
    </row>
    <row r="916" spans="1:6" x14ac:dyDescent="0.35">
      <c r="A916" s="17" t="s">
        <v>679</v>
      </c>
      <c r="B916" s="17" t="s">
        <v>685</v>
      </c>
      <c r="C916" s="18">
        <v>46711.522499999999</v>
      </c>
      <c r="D916" s="18">
        <v>39504.398000000001</v>
      </c>
      <c r="E916" s="18">
        <v>7205.4125000000004</v>
      </c>
      <c r="F916" s="18">
        <v>1.712</v>
      </c>
    </row>
    <row r="917" spans="1:6" x14ac:dyDescent="0.35">
      <c r="A917" s="17" t="s">
        <v>679</v>
      </c>
      <c r="B917" s="17" t="s">
        <v>686</v>
      </c>
      <c r="C917" s="18">
        <v>56929.733999999989</v>
      </c>
      <c r="D917" s="18">
        <v>38728.92</v>
      </c>
      <c r="E917" s="18">
        <v>17038.813999999998</v>
      </c>
      <c r="F917" s="18">
        <v>1162</v>
      </c>
    </row>
    <row r="918" spans="1:6" x14ac:dyDescent="0.35">
      <c r="A918" s="17" t="s">
        <v>679</v>
      </c>
      <c r="B918" s="17" t="s">
        <v>687</v>
      </c>
      <c r="C918" s="18">
        <v>131164.36499999999</v>
      </c>
      <c r="D918" s="18">
        <v>98854.827999999994</v>
      </c>
      <c r="E918" s="18">
        <v>31046.109</v>
      </c>
      <c r="F918" s="18">
        <v>1263.4280000000001</v>
      </c>
    </row>
    <row r="919" spans="1:6" x14ac:dyDescent="0.35">
      <c r="A919" s="17" t="s">
        <v>679</v>
      </c>
      <c r="B919" s="17" t="s">
        <v>863</v>
      </c>
      <c r="C919" s="19"/>
      <c r="D919" s="19"/>
      <c r="E919" s="19"/>
      <c r="F919" s="19"/>
    </row>
    <row r="920" spans="1:6" x14ac:dyDescent="0.35">
      <c r="A920" s="17" t="s">
        <v>679</v>
      </c>
      <c r="B920" s="17" t="s">
        <v>825</v>
      </c>
      <c r="C920" s="18">
        <v>13543.783000000001</v>
      </c>
      <c r="D920" s="18">
        <v>13543.783000000001</v>
      </c>
      <c r="E920" s="18">
        <v>0</v>
      </c>
      <c r="F920" s="18">
        <v>0</v>
      </c>
    </row>
    <row r="921" spans="1:6" ht="29" x14ac:dyDescent="0.35">
      <c r="A921" s="17" t="s">
        <v>679</v>
      </c>
      <c r="B921" s="17" t="s">
        <v>981</v>
      </c>
      <c r="C921" s="18">
        <v>204545.21649999995</v>
      </c>
      <c r="D921" s="18">
        <v>145483.74799999996</v>
      </c>
      <c r="E921" s="18">
        <v>58923.340499999998</v>
      </c>
      <c r="F921" s="18">
        <v>138.12800000000001</v>
      </c>
    </row>
    <row r="922" spans="1:6" x14ac:dyDescent="0.35">
      <c r="A922" s="17" t="s">
        <v>679</v>
      </c>
      <c r="B922" s="17" t="s">
        <v>688</v>
      </c>
      <c r="C922" s="18">
        <v>13807.19</v>
      </c>
      <c r="D922" s="18">
        <v>10979.69</v>
      </c>
      <c r="E922" s="18">
        <v>2827.5</v>
      </c>
      <c r="F922" s="18">
        <v>0</v>
      </c>
    </row>
    <row r="923" spans="1:6" x14ac:dyDescent="0.35">
      <c r="A923" s="17" t="s">
        <v>679</v>
      </c>
      <c r="B923" s="17" t="s">
        <v>689</v>
      </c>
      <c r="C923" s="18">
        <v>0</v>
      </c>
      <c r="D923" s="18">
        <v>0</v>
      </c>
      <c r="E923" s="18">
        <v>0</v>
      </c>
      <c r="F923" s="18">
        <v>0</v>
      </c>
    </row>
    <row r="924" spans="1:6" x14ac:dyDescent="0.35">
      <c r="A924" s="17" t="s">
        <v>679</v>
      </c>
      <c r="B924" s="17" t="s">
        <v>690</v>
      </c>
      <c r="C924" s="18">
        <v>29149.138500000001</v>
      </c>
      <c r="D924" s="18">
        <v>16945.870999999999</v>
      </c>
      <c r="E924" s="18">
        <v>9684.1875</v>
      </c>
      <c r="F924" s="18">
        <v>2519.08</v>
      </c>
    </row>
    <row r="925" spans="1:6" x14ac:dyDescent="0.35">
      <c r="A925" s="17" t="s">
        <v>679</v>
      </c>
      <c r="B925" s="17" t="s">
        <v>691</v>
      </c>
      <c r="C925" s="18">
        <v>878.55000000000007</v>
      </c>
      <c r="D925" s="18">
        <v>878.55000000000007</v>
      </c>
      <c r="E925" s="18">
        <v>0</v>
      </c>
      <c r="F925" s="18">
        <v>0</v>
      </c>
    </row>
    <row r="926" spans="1:6" x14ac:dyDescent="0.35">
      <c r="A926" s="17" t="s">
        <v>679</v>
      </c>
      <c r="B926" s="17" t="s">
        <v>864</v>
      </c>
      <c r="C926" s="19"/>
      <c r="D926" s="19"/>
      <c r="E926" s="19"/>
      <c r="F926" s="19"/>
    </row>
    <row r="927" spans="1:6" x14ac:dyDescent="0.35">
      <c r="A927" s="17" t="s">
        <v>679</v>
      </c>
      <c r="B927" s="17" t="s">
        <v>982</v>
      </c>
      <c r="C927" s="18">
        <v>38773.749999999993</v>
      </c>
      <c r="D927" s="18">
        <v>26402.527999999998</v>
      </c>
      <c r="E927" s="18">
        <v>3468.875</v>
      </c>
      <c r="F927" s="18">
        <v>8902.3469999999998</v>
      </c>
    </row>
    <row r="928" spans="1:6" x14ac:dyDescent="0.35">
      <c r="A928" s="17" t="s">
        <v>679</v>
      </c>
      <c r="B928" s="17" t="s">
        <v>983</v>
      </c>
      <c r="C928" s="18">
        <v>1688.7249999999999</v>
      </c>
      <c r="D928" s="18">
        <v>1688.7249999999999</v>
      </c>
      <c r="E928" s="18">
        <v>0</v>
      </c>
      <c r="F928" s="18">
        <v>0</v>
      </c>
    </row>
    <row r="929" spans="1:6" x14ac:dyDescent="0.35">
      <c r="A929" s="17" t="s">
        <v>679</v>
      </c>
      <c r="B929" s="17" t="s">
        <v>984</v>
      </c>
      <c r="C929" s="18">
        <v>116884.42599999999</v>
      </c>
      <c r="D929" s="18">
        <v>94306.733999999997</v>
      </c>
      <c r="E929" s="18">
        <v>22428.320000000003</v>
      </c>
      <c r="F929" s="18">
        <v>149.37199999999999</v>
      </c>
    </row>
    <row r="930" spans="1:6" x14ac:dyDescent="0.35">
      <c r="A930" s="17" t="s">
        <v>679</v>
      </c>
      <c r="B930" s="17" t="s">
        <v>692</v>
      </c>
      <c r="C930" s="18">
        <v>282.5</v>
      </c>
      <c r="D930" s="18">
        <v>282.5</v>
      </c>
      <c r="E930" s="18">
        <v>0</v>
      </c>
      <c r="F930" s="18">
        <v>0</v>
      </c>
    </row>
    <row r="931" spans="1:6" x14ac:dyDescent="0.35">
      <c r="A931" s="17" t="s">
        <v>679</v>
      </c>
      <c r="B931" s="17" t="s">
        <v>693</v>
      </c>
      <c r="C931" s="18">
        <v>171.2</v>
      </c>
      <c r="D931" s="18">
        <v>0</v>
      </c>
      <c r="E931" s="18">
        <v>0</v>
      </c>
      <c r="F931" s="18">
        <v>171.2</v>
      </c>
    </row>
    <row r="932" spans="1:6" x14ac:dyDescent="0.35">
      <c r="A932" s="17" t="s">
        <v>679</v>
      </c>
      <c r="B932" s="17" t="s">
        <v>985</v>
      </c>
      <c r="C932" s="18">
        <v>35.736000000000004</v>
      </c>
      <c r="D932" s="18">
        <v>35.736000000000004</v>
      </c>
      <c r="E932" s="18">
        <v>0</v>
      </c>
      <c r="F932" s="18">
        <v>0</v>
      </c>
    </row>
    <row r="933" spans="1:6" x14ac:dyDescent="0.35">
      <c r="A933" s="17" t="s">
        <v>679</v>
      </c>
      <c r="B933" s="17" t="s">
        <v>986</v>
      </c>
      <c r="C933" s="18">
        <v>335.20800000000003</v>
      </c>
      <c r="D933" s="18">
        <v>335.20800000000003</v>
      </c>
      <c r="E933" s="18">
        <v>0</v>
      </c>
      <c r="F933" s="18">
        <v>0</v>
      </c>
    </row>
    <row r="934" spans="1:6" x14ac:dyDescent="0.35">
      <c r="A934" s="17" t="s">
        <v>679</v>
      </c>
      <c r="B934" s="17" t="s">
        <v>694</v>
      </c>
      <c r="C934" s="18">
        <v>3342.0150000000003</v>
      </c>
      <c r="D934" s="18">
        <v>3342.0150000000003</v>
      </c>
      <c r="E934" s="18">
        <v>0</v>
      </c>
      <c r="F934" s="18">
        <v>0</v>
      </c>
    </row>
    <row r="935" spans="1:6" x14ac:dyDescent="0.35">
      <c r="A935" s="17" t="s">
        <v>679</v>
      </c>
      <c r="B935" s="17" t="s">
        <v>987</v>
      </c>
      <c r="C935" s="18">
        <v>10781.233</v>
      </c>
      <c r="D935" s="18">
        <v>4419.3580000000002</v>
      </c>
      <c r="E935" s="18">
        <v>6361.875</v>
      </c>
      <c r="F935" s="18">
        <v>0</v>
      </c>
    </row>
    <row r="936" spans="1:6" x14ac:dyDescent="0.35">
      <c r="A936" s="17" t="s">
        <v>679</v>
      </c>
      <c r="B936" s="17" t="s">
        <v>988</v>
      </c>
      <c r="C936" s="18">
        <v>115855.36350000001</v>
      </c>
      <c r="D936" s="18">
        <v>106690.92599999999</v>
      </c>
      <c r="E936" s="18">
        <v>6008.4375</v>
      </c>
      <c r="F936" s="18">
        <v>3156</v>
      </c>
    </row>
    <row r="937" spans="1:6" ht="29" x14ac:dyDescent="0.35">
      <c r="A937" s="17" t="s">
        <v>679</v>
      </c>
      <c r="B937" s="17" t="s">
        <v>695</v>
      </c>
      <c r="C937" s="18">
        <v>137111.08299999998</v>
      </c>
      <c r="D937" s="18">
        <v>95378.858000000007</v>
      </c>
      <c r="E937" s="18">
        <v>41732.224999999999</v>
      </c>
      <c r="F937" s="18">
        <v>0</v>
      </c>
    </row>
    <row r="938" spans="1:6" x14ac:dyDescent="0.35">
      <c r="A938" s="17" t="s">
        <v>679</v>
      </c>
      <c r="B938" s="17" t="s">
        <v>696</v>
      </c>
      <c r="C938" s="18">
        <v>11968.746999999999</v>
      </c>
      <c r="D938" s="18">
        <v>7590.7069999999994</v>
      </c>
      <c r="E938" s="18">
        <v>3770</v>
      </c>
      <c r="F938" s="18">
        <v>608.04</v>
      </c>
    </row>
    <row r="939" spans="1:6" ht="29" x14ac:dyDescent="0.35">
      <c r="A939" s="17" t="s">
        <v>679</v>
      </c>
      <c r="B939" s="17" t="s">
        <v>697</v>
      </c>
      <c r="C939" s="18">
        <v>27548.089999999997</v>
      </c>
      <c r="D939" s="18">
        <v>24142.564999999999</v>
      </c>
      <c r="E939" s="18">
        <v>3063.125</v>
      </c>
      <c r="F939" s="18">
        <v>342.4</v>
      </c>
    </row>
    <row r="940" spans="1:6" x14ac:dyDescent="0.35">
      <c r="A940" s="17" t="s">
        <v>679</v>
      </c>
      <c r="B940" s="17" t="s">
        <v>698</v>
      </c>
      <c r="C940" s="18">
        <v>39308.620999999999</v>
      </c>
      <c r="D940" s="18">
        <v>15724.069999999998</v>
      </c>
      <c r="E940" s="18">
        <v>23502.375</v>
      </c>
      <c r="F940" s="18">
        <v>82.176000000000002</v>
      </c>
    </row>
    <row r="941" spans="1:6" ht="29" x14ac:dyDescent="0.35">
      <c r="A941" s="17" t="s">
        <v>679</v>
      </c>
      <c r="B941" s="17" t="s">
        <v>699</v>
      </c>
      <c r="C941" s="18">
        <v>227.5</v>
      </c>
      <c r="D941" s="18">
        <v>227.5</v>
      </c>
      <c r="E941" s="18">
        <v>0</v>
      </c>
      <c r="F941" s="18">
        <v>0</v>
      </c>
    </row>
    <row r="942" spans="1:6" ht="29" x14ac:dyDescent="0.35">
      <c r="A942" s="17" t="s">
        <v>679</v>
      </c>
      <c r="B942" s="17" t="s">
        <v>700</v>
      </c>
      <c r="C942" s="18">
        <v>188881.02050000001</v>
      </c>
      <c r="D942" s="18">
        <v>114896.03499999999</v>
      </c>
      <c r="E942" s="18">
        <v>63610.425499999998</v>
      </c>
      <c r="F942" s="18">
        <v>10374.56</v>
      </c>
    </row>
    <row r="943" spans="1:6" x14ac:dyDescent="0.35">
      <c r="A943" s="17" t="s">
        <v>679</v>
      </c>
      <c r="B943" s="17" t="s">
        <v>701</v>
      </c>
      <c r="C943" s="18">
        <v>5279.8899999999994</v>
      </c>
      <c r="D943" s="18">
        <v>5279.8899999999994</v>
      </c>
      <c r="E943" s="18">
        <v>0</v>
      </c>
      <c r="F943" s="18">
        <v>0</v>
      </c>
    </row>
    <row r="944" spans="1:6" ht="29" x14ac:dyDescent="0.35">
      <c r="A944" s="17" t="s">
        <v>679</v>
      </c>
      <c r="B944" s="17" t="s">
        <v>989</v>
      </c>
      <c r="C944" s="18">
        <v>57587.464</v>
      </c>
      <c r="D944" s="18">
        <v>53331.343999999997</v>
      </c>
      <c r="E944" s="18">
        <v>0</v>
      </c>
      <c r="F944" s="18">
        <v>4256.1200000000008</v>
      </c>
    </row>
    <row r="945" spans="1:13" ht="29" x14ac:dyDescent="0.35">
      <c r="A945" s="17" t="s">
        <v>679</v>
      </c>
      <c r="B945" s="17" t="s">
        <v>702</v>
      </c>
      <c r="C945" s="18">
        <v>0</v>
      </c>
      <c r="D945" s="18">
        <v>0</v>
      </c>
      <c r="E945" s="18">
        <v>0</v>
      </c>
      <c r="F945" s="18">
        <v>0</v>
      </c>
    </row>
    <row r="946" spans="1:13" ht="29" x14ac:dyDescent="0.35">
      <c r="A946" s="17" t="s">
        <v>679</v>
      </c>
      <c r="B946" s="17" t="s">
        <v>703</v>
      </c>
      <c r="C946" s="18">
        <v>58430.721000000005</v>
      </c>
      <c r="D946" s="18">
        <v>55856.721000000005</v>
      </c>
      <c r="E946" s="18">
        <v>2574</v>
      </c>
      <c r="F946" s="18">
        <v>0</v>
      </c>
    </row>
    <row r="947" spans="1:13" x14ac:dyDescent="0.35">
      <c r="A947" s="17" t="s">
        <v>679</v>
      </c>
      <c r="B947" s="17" t="s">
        <v>704</v>
      </c>
      <c r="C947" s="18">
        <v>8501.8960000000006</v>
      </c>
      <c r="D947" s="18">
        <v>8501.8960000000006</v>
      </c>
      <c r="E947" s="18">
        <v>0</v>
      </c>
      <c r="F947" s="18">
        <v>0</v>
      </c>
    </row>
    <row r="948" spans="1:13" x14ac:dyDescent="0.35">
      <c r="A948" s="17" t="s">
        <v>679</v>
      </c>
      <c r="B948" s="17" t="s">
        <v>705</v>
      </c>
      <c r="C948" s="18">
        <v>4516.0529999999999</v>
      </c>
      <c r="D948" s="18">
        <v>1813.7460000000001</v>
      </c>
      <c r="E948" s="18">
        <v>2702.3069999999998</v>
      </c>
      <c r="F948" s="18">
        <v>0</v>
      </c>
    </row>
    <row r="949" spans="1:13" x14ac:dyDescent="0.35">
      <c r="A949" s="17" t="s">
        <v>679</v>
      </c>
      <c r="B949" s="17" t="s">
        <v>706</v>
      </c>
      <c r="C949" s="18">
        <v>1152.6510000000001</v>
      </c>
      <c r="D949" s="18">
        <v>1152.6510000000001</v>
      </c>
      <c r="E949" s="18">
        <v>0</v>
      </c>
      <c r="F949" s="18">
        <v>0</v>
      </c>
    </row>
    <row r="950" spans="1:13" x14ac:dyDescent="0.35">
      <c r="A950" s="17" t="s">
        <v>679</v>
      </c>
      <c r="B950" s="17" t="s">
        <v>707</v>
      </c>
      <c r="C950" s="18">
        <v>3120.76</v>
      </c>
      <c r="D950" s="18">
        <v>3120.76</v>
      </c>
      <c r="E950" s="18">
        <v>0</v>
      </c>
      <c r="F950" s="18">
        <v>0</v>
      </c>
    </row>
    <row r="951" spans="1:13" ht="15" thickBot="1" x14ac:dyDescent="0.4">
      <c r="A951" s="17" t="s">
        <v>679</v>
      </c>
      <c r="B951" s="17" t="s">
        <v>990</v>
      </c>
      <c r="C951" s="18">
        <v>33027.050000000003</v>
      </c>
      <c r="D951" s="18">
        <v>33006.300000000003</v>
      </c>
      <c r="E951" s="18">
        <v>0</v>
      </c>
      <c r="F951" s="18">
        <v>20.75</v>
      </c>
    </row>
    <row r="952" spans="1:13" ht="15" thickBot="1" x14ac:dyDescent="0.4">
      <c r="A952" s="7" t="s">
        <v>708</v>
      </c>
      <c r="B952" s="8">
        <f>SUBTOTAL(103,Taula24[MUNICIPI])</f>
        <v>947</v>
      </c>
      <c r="C952" s="9">
        <f>SUBTOTAL(109,Taula24[Generació de Nitrogen segons capacitat bestiar GTR                               TOTAL (kg)])</f>
        <v>88498940.694399998</v>
      </c>
      <c r="D952" s="9">
        <f>SUBTOTAL(109,Taula24[Generació de Nitrogen en el fem (kg)])</f>
        <v>32042453.866100024</v>
      </c>
      <c r="E952" s="9">
        <f>SUBTOTAL(109,Taula24[Generació de Nitrogen en el purí (kg)])</f>
        <v>42199894.969400041</v>
      </c>
      <c r="F952" s="9">
        <f>SUBTOTAL(109,Taula24[Generació de Nitrogen en la gallinassa (kg)])</f>
        <v>14256591.858900003</v>
      </c>
    </row>
    <row r="953" spans="1:13" x14ac:dyDescent="0.35">
      <c r="A953" s="25"/>
      <c r="B953" s="26"/>
      <c r="C953" s="36"/>
      <c r="D953" s="36"/>
      <c r="E953" s="36"/>
      <c r="F953" s="36"/>
      <c r="G953" s="26"/>
      <c r="H953" s="26"/>
      <c r="I953" s="26"/>
      <c r="J953" s="26"/>
      <c r="K953" s="26"/>
      <c r="L953" s="26"/>
      <c r="M953" s="26"/>
    </row>
    <row r="954" spans="1:13" x14ac:dyDescent="0.35">
      <c r="A954" s="26"/>
      <c r="B954" s="26"/>
      <c r="C954" s="36"/>
      <c r="D954" s="36"/>
      <c r="E954" s="36"/>
      <c r="F954" s="36"/>
      <c r="G954" s="26"/>
      <c r="H954" s="26"/>
      <c r="I954" s="26"/>
      <c r="J954" s="26"/>
      <c r="K954" s="26"/>
      <c r="L954" s="26"/>
      <c r="M954" s="26"/>
    </row>
    <row r="955" spans="1:13" x14ac:dyDescent="0.35">
      <c r="A955" s="38" t="s">
        <v>998</v>
      </c>
      <c r="B955" s="26"/>
      <c r="C955" s="36"/>
      <c r="D955" s="36"/>
      <c r="E955" s="36"/>
      <c r="F955" s="36"/>
      <c r="G955" s="26"/>
      <c r="H955" s="26"/>
      <c r="I955" s="26"/>
      <c r="J955" s="26"/>
      <c r="K955" s="26"/>
      <c r="L955" s="26"/>
      <c r="M955" s="26"/>
    </row>
    <row r="956" spans="1:13" s="41" customFormat="1" ht="12" x14ac:dyDescent="0.3">
      <c r="A956" s="43" t="s">
        <v>999</v>
      </c>
      <c r="B956" s="39"/>
      <c r="C956" s="40"/>
      <c r="D956" s="40"/>
      <c r="E956" s="40"/>
      <c r="F956" s="40"/>
      <c r="G956" s="39"/>
      <c r="H956" s="39"/>
      <c r="I956" s="39"/>
      <c r="J956" s="39"/>
      <c r="K956" s="39"/>
      <c r="L956" s="39"/>
      <c r="M956" s="39"/>
    </row>
    <row r="957" spans="1:13" s="41" customFormat="1" ht="12" x14ac:dyDescent="0.3">
      <c r="A957" s="43" t="s">
        <v>1001</v>
      </c>
      <c r="B957" s="39"/>
      <c r="C957" s="40"/>
      <c r="D957" s="40"/>
      <c r="E957" s="40"/>
      <c r="F957" s="40"/>
      <c r="G957" s="39"/>
      <c r="H957" s="39"/>
      <c r="I957" s="39"/>
      <c r="J957" s="39"/>
      <c r="K957" s="39"/>
      <c r="L957" s="39"/>
      <c r="M957" s="39"/>
    </row>
    <row r="958" spans="1:13" s="41" customFormat="1" ht="12" x14ac:dyDescent="0.3">
      <c r="A958" s="43" t="s">
        <v>1002</v>
      </c>
      <c r="B958" s="39"/>
      <c r="C958" s="40"/>
      <c r="D958" s="40"/>
      <c r="E958" s="40"/>
      <c r="F958" s="40"/>
      <c r="G958" s="39"/>
      <c r="H958" s="39"/>
      <c r="I958" s="39"/>
      <c r="J958" s="39"/>
      <c r="K958" s="39"/>
      <c r="L958" s="39"/>
      <c r="M958" s="39"/>
    </row>
    <row r="959" spans="1:13" s="41" customFormat="1" ht="12" x14ac:dyDescent="0.3">
      <c r="A959" s="43" t="s">
        <v>1003</v>
      </c>
      <c r="B959" s="39"/>
      <c r="C959" s="40"/>
      <c r="D959" s="40"/>
      <c r="E959" s="40"/>
      <c r="F959" s="40"/>
      <c r="G959" s="39"/>
      <c r="H959" s="39"/>
      <c r="I959" s="39"/>
      <c r="J959" s="39"/>
      <c r="K959" s="39"/>
      <c r="L959" s="39"/>
      <c r="M959" s="39"/>
    </row>
    <row r="960" spans="1:13" s="41" customFormat="1" ht="12" x14ac:dyDescent="0.3">
      <c r="A960" s="43" t="s">
        <v>1015</v>
      </c>
      <c r="B960" s="39"/>
      <c r="C960" s="40"/>
      <c r="D960" s="40"/>
      <c r="E960" s="40"/>
      <c r="F960" s="40"/>
      <c r="G960" s="39"/>
      <c r="H960" s="39"/>
      <c r="I960" s="39"/>
      <c r="J960" s="39"/>
      <c r="K960" s="39"/>
      <c r="L960" s="39"/>
      <c r="M960" s="39"/>
    </row>
    <row r="961" spans="1:13" s="41" customFormat="1" ht="12" x14ac:dyDescent="0.3">
      <c r="A961" s="43" t="s">
        <v>1004</v>
      </c>
      <c r="B961" s="39"/>
      <c r="C961" s="40"/>
      <c r="D961" s="40"/>
      <c r="E961" s="40"/>
      <c r="F961" s="40"/>
      <c r="G961" s="39"/>
      <c r="H961" s="39"/>
      <c r="I961" s="39"/>
      <c r="J961" s="39"/>
      <c r="K961" s="39"/>
      <c r="L961" s="39"/>
      <c r="M961" s="39"/>
    </row>
    <row r="962" spans="1:13" s="41" customFormat="1" ht="13.5" x14ac:dyDescent="0.3">
      <c r="A962" s="43" t="s">
        <v>1000</v>
      </c>
      <c r="B962" s="39"/>
      <c r="C962" s="40"/>
      <c r="D962" s="40"/>
      <c r="E962" s="40"/>
      <c r="F962" s="40"/>
      <c r="G962" s="39"/>
      <c r="H962" s="39"/>
      <c r="I962" s="39"/>
      <c r="J962" s="39"/>
      <c r="K962" s="39"/>
      <c r="L962" s="39"/>
      <c r="M962" s="39"/>
    </row>
    <row r="963" spans="1:13" s="41" customFormat="1" ht="12" x14ac:dyDescent="0.3">
      <c r="A963" s="42"/>
      <c r="B963" s="39"/>
      <c r="C963" s="40"/>
      <c r="D963" s="40"/>
      <c r="E963" s="40"/>
      <c r="F963" s="40"/>
      <c r="G963" s="39"/>
      <c r="H963" s="39"/>
      <c r="I963" s="39"/>
      <c r="J963" s="39"/>
      <c r="K963" s="39"/>
      <c r="L963" s="39"/>
      <c r="M963" s="39"/>
    </row>
    <row r="964" spans="1:13" x14ac:dyDescent="0.35">
      <c r="A964" s="37"/>
      <c r="B964" s="26"/>
      <c r="C964" s="36"/>
      <c r="D964" s="36"/>
      <c r="E964" s="36"/>
      <c r="F964" s="36"/>
      <c r="G964" s="26"/>
      <c r="H964" s="26"/>
      <c r="I964" s="26"/>
      <c r="J964" s="26"/>
      <c r="K964" s="26"/>
      <c r="L964" s="26"/>
      <c r="M964" s="26"/>
    </row>
    <row r="965" spans="1:13" x14ac:dyDescent="0.35">
      <c r="A965" s="26"/>
      <c r="B965" s="26"/>
      <c r="C965" s="36"/>
      <c r="D965" s="36"/>
      <c r="E965" s="36"/>
      <c r="F965" s="36"/>
      <c r="G965" s="26"/>
      <c r="H965" s="26"/>
      <c r="I965" s="26"/>
      <c r="J965" s="26"/>
      <c r="K965" s="26"/>
      <c r="L965" s="26"/>
      <c r="M965" s="26"/>
    </row>
    <row r="966" spans="1:13" x14ac:dyDescent="0.35">
      <c r="A966" s="26"/>
      <c r="B966" s="26"/>
      <c r="C966" s="36"/>
      <c r="D966" s="36"/>
      <c r="E966" s="36"/>
      <c r="F966" s="36"/>
      <c r="G966" s="26"/>
      <c r="H966" s="26"/>
      <c r="I966" s="26"/>
      <c r="J966" s="26"/>
      <c r="K966" s="26"/>
      <c r="L966" s="26"/>
      <c r="M966" s="26"/>
    </row>
    <row r="967" spans="1:13" x14ac:dyDescent="0.35">
      <c r="A967" s="26"/>
      <c r="B967" s="26"/>
      <c r="C967" s="36"/>
      <c r="D967" s="36"/>
      <c r="E967" s="36"/>
      <c r="F967" s="36"/>
      <c r="G967" s="26"/>
      <c r="H967" s="26"/>
      <c r="I967" s="26"/>
      <c r="J967" s="26"/>
      <c r="K967" s="26"/>
      <c r="L967" s="26"/>
      <c r="M967" s="26"/>
    </row>
    <row r="968" spans="1:13" x14ac:dyDescent="0.35">
      <c r="A968" s="26"/>
      <c r="B968" s="26"/>
      <c r="C968" s="36"/>
      <c r="D968" s="36"/>
      <c r="E968" s="36"/>
      <c r="F968" s="36"/>
      <c r="G968" s="26"/>
      <c r="H968" s="26"/>
      <c r="I968" s="26"/>
      <c r="J968" s="26"/>
      <c r="K968" s="26"/>
      <c r="L968" s="26"/>
      <c r="M968" s="26"/>
    </row>
    <row r="969" spans="1:13" x14ac:dyDescent="0.35">
      <c r="A969" s="26"/>
      <c r="B969" s="26"/>
      <c r="C969" s="36"/>
      <c r="D969" s="36"/>
      <c r="E969" s="36"/>
      <c r="F969" s="36"/>
      <c r="G969" s="26"/>
      <c r="H969" s="26"/>
      <c r="I969" s="26"/>
      <c r="J969" s="26"/>
      <c r="K969" s="26"/>
      <c r="L969" s="26"/>
      <c r="M969" s="26"/>
    </row>
    <row r="970" spans="1:13" x14ac:dyDescent="0.35">
      <c r="A970" s="26"/>
      <c r="B970" s="26"/>
      <c r="C970" s="36"/>
      <c r="D970" s="36"/>
      <c r="E970" s="36"/>
      <c r="F970" s="36"/>
      <c r="G970" s="26"/>
      <c r="H970" s="26"/>
      <c r="I970" s="26"/>
      <c r="J970" s="26"/>
      <c r="K970" s="26"/>
      <c r="L970" s="26"/>
      <c r="M970" s="26"/>
    </row>
    <row r="971" spans="1:13" x14ac:dyDescent="0.35">
      <c r="A971" s="26"/>
      <c r="B971" s="26"/>
      <c r="C971" s="36"/>
      <c r="D971" s="36"/>
      <c r="E971" s="36"/>
      <c r="F971" s="36"/>
      <c r="G971" s="26"/>
      <c r="H971" s="26"/>
      <c r="I971" s="26"/>
      <c r="J971" s="26"/>
      <c r="K971" s="26"/>
      <c r="L971" s="26"/>
      <c r="M971" s="26"/>
    </row>
    <row r="972" spans="1:13" x14ac:dyDescent="0.35">
      <c r="A972" s="26"/>
      <c r="B972" s="26"/>
      <c r="C972" s="36"/>
      <c r="D972" s="36"/>
      <c r="E972" s="36"/>
      <c r="F972" s="36"/>
      <c r="G972" s="26"/>
      <c r="H972" s="26"/>
      <c r="I972" s="26"/>
      <c r="J972" s="26"/>
      <c r="K972" s="26"/>
      <c r="L972" s="26"/>
      <c r="M972" s="26"/>
    </row>
    <row r="973" spans="1:13" x14ac:dyDescent="0.35">
      <c r="A973" s="26"/>
      <c r="B973" s="26"/>
      <c r="C973" s="36"/>
      <c r="D973" s="36"/>
      <c r="E973" s="36"/>
      <c r="F973" s="36"/>
      <c r="G973" s="26"/>
      <c r="H973" s="26"/>
      <c r="I973" s="26"/>
      <c r="J973" s="26"/>
      <c r="K973" s="26"/>
      <c r="L973" s="26"/>
      <c r="M973" s="26"/>
    </row>
    <row r="974" spans="1:13" x14ac:dyDescent="0.35">
      <c r="A974" s="26"/>
      <c r="B974" s="26"/>
      <c r="C974" s="36"/>
      <c r="D974" s="36"/>
      <c r="E974" s="36"/>
      <c r="F974" s="36"/>
      <c r="G974" s="26"/>
      <c r="H974" s="26"/>
      <c r="I974" s="26"/>
      <c r="J974" s="26"/>
      <c r="K974" s="26"/>
      <c r="L974" s="26"/>
      <c r="M974" s="26"/>
    </row>
    <row r="975" spans="1:13" x14ac:dyDescent="0.35">
      <c r="A975" s="26"/>
      <c r="B975" s="26"/>
      <c r="C975" s="36"/>
      <c r="D975" s="36"/>
      <c r="E975" s="36"/>
      <c r="F975" s="36"/>
      <c r="G975" s="26"/>
      <c r="H975" s="26"/>
      <c r="I975" s="26"/>
      <c r="J975" s="26"/>
      <c r="K975" s="26"/>
      <c r="L975" s="26"/>
      <c r="M975" s="26"/>
    </row>
    <row r="976" spans="1:13" x14ac:dyDescent="0.35">
      <c r="A976" s="26"/>
      <c r="B976" s="26"/>
      <c r="C976" s="36"/>
      <c r="D976" s="36"/>
      <c r="E976" s="36"/>
      <c r="F976" s="36"/>
      <c r="G976" s="26"/>
      <c r="H976" s="26"/>
      <c r="I976" s="26"/>
      <c r="J976" s="26"/>
      <c r="K976" s="26"/>
      <c r="L976" s="26"/>
      <c r="M976" s="26"/>
    </row>
    <row r="977" spans="1:13" x14ac:dyDescent="0.35">
      <c r="A977" s="26"/>
      <c r="B977" s="26"/>
      <c r="C977" s="36"/>
      <c r="D977" s="36"/>
      <c r="E977" s="36"/>
      <c r="F977" s="36"/>
      <c r="G977" s="26"/>
      <c r="H977" s="26"/>
      <c r="I977" s="26"/>
      <c r="J977" s="26"/>
      <c r="K977" s="26"/>
      <c r="L977" s="26"/>
      <c r="M977" s="26"/>
    </row>
    <row r="978" spans="1:13" x14ac:dyDescent="0.35">
      <c r="A978" s="26"/>
      <c r="B978" s="26"/>
      <c r="C978" s="36"/>
      <c r="D978" s="36"/>
      <c r="E978" s="36"/>
      <c r="F978" s="36"/>
      <c r="G978" s="26"/>
      <c r="H978" s="26"/>
      <c r="I978" s="26"/>
      <c r="J978" s="26"/>
      <c r="K978" s="26"/>
      <c r="L978" s="26"/>
      <c r="M978" s="26"/>
    </row>
    <row r="979" spans="1:13" x14ac:dyDescent="0.35">
      <c r="A979" s="26"/>
      <c r="B979" s="26"/>
      <c r="C979" s="36"/>
      <c r="D979" s="36"/>
      <c r="E979" s="36"/>
      <c r="F979" s="36"/>
      <c r="G979" s="26"/>
      <c r="H979" s="26"/>
      <c r="I979" s="26"/>
      <c r="J979" s="26"/>
      <c r="K979" s="26"/>
      <c r="L979" s="26"/>
      <c r="M979" s="26"/>
    </row>
    <row r="980" spans="1:13" x14ac:dyDescent="0.35">
      <c r="A980" s="26"/>
      <c r="B980" s="26"/>
      <c r="C980" s="36"/>
      <c r="D980" s="36"/>
      <c r="E980" s="36"/>
      <c r="F980" s="36"/>
      <c r="G980" s="26"/>
      <c r="H980" s="26"/>
      <c r="I980" s="26"/>
      <c r="J980" s="26"/>
      <c r="K980" s="26"/>
      <c r="L980" s="26"/>
      <c r="M980" s="26"/>
    </row>
    <row r="981" spans="1:13" x14ac:dyDescent="0.35">
      <c r="A981" s="26"/>
      <c r="B981" s="26"/>
      <c r="C981" s="36"/>
      <c r="D981" s="36"/>
      <c r="E981" s="36"/>
      <c r="F981" s="36"/>
      <c r="G981" s="26"/>
      <c r="H981" s="26"/>
      <c r="I981" s="26"/>
      <c r="J981" s="26"/>
      <c r="K981" s="26"/>
      <c r="L981" s="26"/>
      <c r="M981" s="26"/>
    </row>
    <row r="982" spans="1:13" x14ac:dyDescent="0.35">
      <c r="A982" s="26"/>
      <c r="B982" s="26"/>
      <c r="C982" s="36"/>
      <c r="D982" s="36"/>
      <c r="E982" s="36"/>
      <c r="F982" s="36"/>
      <c r="G982" s="26"/>
      <c r="H982" s="26"/>
      <c r="I982" s="26"/>
      <c r="J982" s="26"/>
      <c r="K982" s="26"/>
      <c r="L982" s="26"/>
      <c r="M982" s="26"/>
    </row>
    <row r="983" spans="1:13" x14ac:dyDescent="0.35">
      <c r="A983" s="26"/>
      <c r="B983" s="26"/>
      <c r="C983" s="36"/>
      <c r="D983" s="36"/>
      <c r="E983" s="36"/>
      <c r="F983" s="36"/>
      <c r="G983" s="26"/>
      <c r="H983" s="26"/>
      <c r="I983" s="26"/>
      <c r="J983" s="26"/>
      <c r="K983" s="26"/>
      <c r="L983" s="26"/>
      <c r="M983" s="26"/>
    </row>
    <row r="984" spans="1:13" x14ac:dyDescent="0.35">
      <c r="A984" s="26"/>
      <c r="B984" s="26"/>
      <c r="C984" s="36"/>
      <c r="D984" s="36"/>
      <c r="E984" s="36"/>
      <c r="F984" s="36"/>
      <c r="G984" s="26"/>
      <c r="H984" s="26"/>
      <c r="I984" s="26"/>
      <c r="J984" s="26"/>
      <c r="K984" s="26"/>
      <c r="L984" s="26"/>
      <c r="M984" s="26"/>
    </row>
    <row r="985" spans="1:13" x14ac:dyDescent="0.35">
      <c r="A985" s="26"/>
      <c r="B985" s="26"/>
      <c r="C985" s="36"/>
      <c r="D985" s="36"/>
      <c r="E985" s="36"/>
      <c r="F985" s="36"/>
      <c r="G985" s="26"/>
      <c r="H985" s="26"/>
      <c r="I985" s="26"/>
      <c r="J985" s="26"/>
      <c r="K985" s="26"/>
      <c r="L985" s="26"/>
      <c r="M985" s="26"/>
    </row>
    <row r="986" spans="1:13" x14ac:dyDescent="0.35">
      <c r="A986" s="26"/>
      <c r="B986" s="26"/>
      <c r="C986" s="36"/>
      <c r="D986" s="36"/>
      <c r="E986" s="36"/>
      <c r="F986" s="36"/>
      <c r="G986" s="26"/>
      <c r="H986" s="26"/>
      <c r="I986" s="26"/>
      <c r="J986" s="26"/>
      <c r="K986" s="26"/>
      <c r="L986" s="26"/>
      <c r="M986" s="26"/>
    </row>
    <row r="987" spans="1:13" x14ac:dyDescent="0.35">
      <c r="A987" s="26"/>
      <c r="B987" s="26"/>
      <c r="C987" s="36"/>
      <c r="D987" s="36"/>
      <c r="E987" s="36"/>
      <c r="F987" s="36"/>
      <c r="G987" s="26"/>
      <c r="H987" s="26"/>
      <c r="I987" s="26"/>
      <c r="J987" s="26"/>
      <c r="K987" s="26"/>
      <c r="L987" s="26"/>
      <c r="M987" s="26"/>
    </row>
    <row r="988" spans="1:13" x14ac:dyDescent="0.35">
      <c r="A988" s="26"/>
      <c r="B988" s="26"/>
      <c r="C988" s="36"/>
      <c r="D988" s="36"/>
      <c r="E988" s="36"/>
      <c r="F988" s="36"/>
      <c r="G988" s="26"/>
      <c r="H988" s="26"/>
      <c r="I988" s="26"/>
      <c r="J988" s="26"/>
      <c r="K988" s="26"/>
      <c r="L988" s="26"/>
      <c r="M988" s="26"/>
    </row>
    <row r="989" spans="1:13" x14ac:dyDescent="0.35">
      <c r="A989" s="26"/>
      <c r="B989" s="26"/>
      <c r="C989" s="36"/>
      <c r="D989" s="36"/>
      <c r="E989" s="36"/>
      <c r="F989" s="36"/>
      <c r="G989" s="26"/>
      <c r="H989" s="26"/>
      <c r="I989" s="26"/>
      <c r="J989" s="26"/>
      <c r="K989" s="26"/>
      <c r="L989" s="26"/>
      <c r="M989" s="26"/>
    </row>
    <row r="990" spans="1:13" x14ac:dyDescent="0.35">
      <c r="A990" s="26"/>
      <c r="B990" s="26"/>
      <c r="C990" s="36"/>
      <c r="D990" s="36"/>
      <c r="E990" s="36"/>
      <c r="F990" s="36"/>
      <c r="G990" s="26"/>
      <c r="H990" s="26"/>
      <c r="I990" s="26"/>
      <c r="J990" s="26"/>
      <c r="K990" s="26"/>
      <c r="L990" s="26"/>
      <c r="M990" s="26"/>
    </row>
    <row r="991" spans="1:13" x14ac:dyDescent="0.35">
      <c r="A991" s="26"/>
      <c r="B991" s="26"/>
      <c r="C991" s="36"/>
      <c r="D991" s="36"/>
      <c r="E991" s="36"/>
      <c r="F991" s="36"/>
      <c r="G991" s="26"/>
      <c r="H991" s="26"/>
      <c r="I991" s="26"/>
      <c r="J991" s="26"/>
      <c r="K991" s="26"/>
      <c r="L991" s="26"/>
      <c r="M991" s="26"/>
    </row>
    <row r="992" spans="1:13" x14ac:dyDescent="0.35">
      <c r="A992" s="26"/>
      <c r="B992" s="26"/>
      <c r="C992" s="36"/>
      <c r="D992" s="36"/>
      <c r="E992" s="36"/>
      <c r="F992" s="36"/>
      <c r="G992" s="26"/>
      <c r="H992" s="26"/>
      <c r="I992" s="26"/>
      <c r="J992" s="26"/>
      <c r="K992" s="26"/>
      <c r="L992" s="26"/>
      <c r="M992" s="26"/>
    </row>
    <row r="993" spans="1:13" x14ac:dyDescent="0.35">
      <c r="A993" s="26"/>
      <c r="B993" s="26"/>
      <c r="C993" s="36"/>
      <c r="D993" s="36"/>
      <c r="E993" s="36"/>
      <c r="F993" s="36"/>
      <c r="G993" s="26"/>
      <c r="H993" s="26"/>
      <c r="I993" s="26"/>
      <c r="J993" s="26"/>
      <c r="K993" s="26"/>
      <c r="L993" s="26"/>
      <c r="M993" s="26"/>
    </row>
    <row r="994" spans="1:13" x14ac:dyDescent="0.35">
      <c r="A994" s="26"/>
      <c r="B994" s="26"/>
      <c r="C994" s="36"/>
      <c r="D994" s="36"/>
      <c r="E994" s="36"/>
      <c r="F994" s="36"/>
      <c r="G994" s="26"/>
      <c r="H994" s="26"/>
      <c r="I994" s="26"/>
      <c r="J994" s="26"/>
      <c r="K994" s="26"/>
      <c r="L994" s="26"/>
      <c r="M994" s="26"/>
    </row>
    <row r="995" spans="1:13" x14ac:dyDescent="0.35">
      <c r="A995" s="26"/>
      <c r="B995" s="26"/>
      <c r="C995" s="36"/>
      <c r="D995" s="36"/>
      <c r="E995" s="36"/>
      <c r="F995" s="36"/>
      <c r="G995" s="26"/>
      <c r="H995" s="26"/>
      <c r="I995" s="26"/>
      <c r="J995" s="26"/>
      <c r="K995" s="26"/>
      <c r="L995" s="26"/>
      <c r="M995" s="26"/>
    </row>
    <row r="996" spans="1:13" x14ac:dyDescent="0.35">
      <c r="A996" s="26"/>
      <c r="B996" s="26"/>
      <c r="C996" s="36"/>
      <c r="D996" s="36"/>
      <c r="E996" s="36"/>
      <c r="F996" s="36"/>
      <c r="G996" s="26"/>
      <c r="H996" s="26"/>
      <c r="I996" s="26"/>
      <c r="J996" s="26"/>
      <c r="K996" s="26"/>
      <c r="L996" s="26"/>
      <c r="M996" s="26"/>
    </row>
    <row r="997" spans="1:13" x14ac:dyDescent="0.35">
      <c r="A997" s="26"/>
      <c r="B997" s="26"/>
      <c r="C997" s="36"/>
      <c r="D997" s="36"/>
      <c r="E997" s="36"/>
      <c r="F997" s="36"/>
      <c r="G997" s="26"/>
      <c r="H997" s="26"/>
      <c r="I997" s="26"/>
      <c r="J997" s="26"/>
      <c r="K997" s="26"/>
      <c r="L997" s="26"/>
      <c r="M997" s="26"/>
    </row>
    <row r="998" spans="1:13" x14ac:dyDescent="0.35">
      <c r="A998" s="26"/>
      <c r="B998" s="26"/>
      <c r="C998" s="36"/>
      <c r="D998" s="36"/>
      <c r="E998" s="36"/>
      <c r="F998" s="36"/>
      <c r="G998" s="26"/>
      <c r="H998" s="26"/>
      <c r="I998" s="26"/>
      <c r="J998" s="26"/>
      <c r="K998" s="26"/>
      <c r="L998" s="26"/>
      <c r="M998" s="26"/>
    </row>
    <row r="999" spans="1:13" x14ac:dyDescent="0.35">
      <c r="A999" s="26"/>
      <c r="B999" s="26"/>
      <c r="C999" s="36"/>
      <c r="D999" s="36"/>
      <c r="E999" s="36"/>
      <c r="F999" s="36"/>
      <c r="G999" s="26"/>
      <c r="H999" s="26"/>
      <c r="I999" s="26"/>
      <c r="J999" s="26"/>
      <c r="K999" s="26"/>
      <c r="L999" s="26"/>
      <c r="M999" s="26"/>
    </row>
    <row r="1000" spans="1:13" x14ac:dyDescent="0.35">
      <c r="A1000" s="26"/>
      <c r="B1000" s="26"/>
      <c r="C1000" s="36"/>
      <c r="D1000" s="36"/>
      <c r="E1000" s="36"/>
      <c r="F1000" s="36"/>
      <c r="G1000" s="26"/>
      <c r="H1000" s="26"/>
      <c r="I1000" s="26"/>
      <c r="J1000" s="26"/>
      <c r="K1000" s="26"/>
      <c r="L1000" s="26"/>
      <c r="M1000" s="26"/>
    </row>
    <row r="1001" spans="1:13" x14ac:dyDescent="0.35">
      <c r="A1001" s="26"/>
      <c r="B1001" s="26"/>
      <c r="C1001" s="36"/>
      <c r="D1001" s="36"/>
      <c r="E1001" s="36"/>
      <c r="F1001" s="36"/>
      <c r="G1001" s="26"/>
      <c r="H1001" s="26"/>
      <c r="I1001" s="26"/>
      <c r="J1001" s="26"/>
      <c r="K1001" s="26"/>
      <c r="L1001" s="26"/>
      <c r="M1001" s="26"/>
    </row>
    <row r="1002" spans="1:13" x14ac:dyDescent="0.35">
      <c r="A1002" s="26"/>
      <c r="B1002" s="26"/>
      <c r="C1002" s="36"/>
      <c r="D1002" s="36"/>
      <c r="E1002" s="36"/>
      <c r="F1002" s="36"/>
      <c r="G1002" s="26"/>
      <c r="H1002" s="26"/>
      <c r="I1002" s="26"/>
      <c r="J1002" s="26"/>
      <c r="K1002" s="26"/>
      <c r="L1002" s="26"/>
      <c r="M1002" s="26"/>
    </row>
    <row r="1003" spans="1:13" x14ac:dyDescent="0.35">
      <c r="A1003" s="26"/>
      <c r="B1003" s="26"/>
      <c r="C1003" s="36"/>
      <c r="D1003" s="36"/>
      <c r="E1003" s="36"/>
      <c r="F1003" s="36"/>
      <c r="G1003" s="26"/>
      <c r="H1003" s="26"/>
      <c r="I1003" s="26"/>
      <c r="J1003" s="26"/>
      <c r="K1003" s="26"/>
      <c r="L1003" s="26"/>
      <c r="M1003" s="26"/>
    </row>
    <row r="1004" spans="1:13" x14ac:dyDescent="0.35">
      <c r="A1004" s="26"/>
      <c r="B1004" s="26"/>
      <c r="C1004" s="36"/>
      <c r="D1004" s="36"/>
      <c r="E1004" s="36"/>
      <c r="F1004" s="36"/>
      <c r="G1004" s="26"/>
      <c r="H1004" s="26"/>
      <c r="I1004" s="26"/>
      <c r="J1004" s="26"/>
      <c r="K1004" s="26"/>
      <c r="L1004" s="26"/>
      <c r="M1004" s="26"/>
    </row>
    <row r="1005" spans="1:13" x14ac:dyDescent="0.35">
      <c r="A1005" s="26"/>
      <c r="B1005" s="26"/>
      <c r="C1005" s="36"/>
      <c r="D1005" s="36"/>
      <c r="E1005" s="36"/>
      <c r="F1005" s="36"/>
      <c r="G1005" s="26"/>
      <c r="H1005" s="26"/>
      <c r="I1005" s="26"/>
      <c r="J1005" s="26"/>
      <c r="K1005" s="26"/>
      <c r="L1005" s="26"/>
      <c r="M1005" s="26"/>
    </row>
    <row r="1006" spans="1:13" x14ac:dyDescent="0.35">
      <c r="A1006" s="26"/>
      <c r="B1006" s="26"/>
      <c r="C1006" s="36"/>
      <c r="D1006" s="36"/>
      <c r="E1006" s="36"/>
      <c r="F1006" s="36"/>
      <c r="G1006" s="26"/>
      <c r="H1006" s="26"/>
      <c r="I1006" s="26"/>
      <c r="J1006" s="26"/>
      <c r="K1006" s="26"/>
      <c r="L1006" s="26"/>
      <c r="M1006" s="26"/>
    </row>
    <row r="1007" spans="1:13" x14ac:dyDescent="0.35">
      <c r="A1007" s="26"/>
      <c r="B1007" s="26"/>
      <c r="C1007" s="36"/>
      <c r="D1007" s="36"/>
      <c r="E1007" s="36"/>
      <c r="F1007" s="36"/>
      <c r="G1007" s="26"/>
      <c r="H1007" s="26"/>
      <c r="I1007" s="26"/>
      <c r="J1007" s="26"/>
      <c r="K1007" s="26"/>
      <c r="L1007" s="26"/>
      <c r="M1007" s="26"/>
    </row>
    <row r="1008" spans="1:13" x14ac:dyDescent="0.35">
      <c r="A1008" s="26"/>
      <c r="B1008" s="26"/>
      <c r="C1008" s="36"/>
      <c r="D1008" s="36"/>
      <c r="E1008" s="36"/>
      <c r="F1008" s="36"/>
      <c r="G1008" s="26"/>
      <c r="H1008" s="26"/>
      <c r="I1008" s="26"/>
      <c r="J1008" s="26"/>
      <c r="K1008" s="26"/>
      <c r="L1008" s="26"/>
      <c r="M1008" s="26"/>
    </row>
    <row r="1009" spans="1:13" x14ac:dyDescent="0.35">
      <c r="A1009" s="26"/>
      <c r="B1009" s="26"/>
      <c r="C1009" s="36"/>
      <c r="D1009" s="36"/>
      <c r="E1009" s="36"/>
      <c r="F1009" s="36"/>
      <c r="G1009" s="26"/>
      <c r="H1009" s="26"/>
      <c r="I1009" s="26"/>
      <c r="J1009" s="26"/>
      <c r="K1009" s="26"/>
      <c r="L1009" s="26"/>
      <c r="M1009" s="26"/>
    </row>
    <row r="1010" spans="1:13" x14ac:dyDescent="0.35">
      <c r="A1010" s="26"/>
      <c r="B1010" s="26"/>
      <c r="C1010" s="36"/>
      <c r="D1010" s="36"/>
      <c r="E1010" s="36"/>
      <c r="F1010" s="36"/>
      <c r="G1010" s="26"/>
      <c r="H1010" s="26"/>
      <c r="I1010" s="26"/>
      <c r="J1010" s="26"/>
      <c r="K1010" s="26"/>
      <c r="L1010" s="26"/>
      <c r="M1010" s="26"/>
    </row>
    <row r="1011" spans="1:13" x14ac:dyDescent="0.35">
      <c r="A1011" s="26"/>
      <c r="B1011" s="26"/>
      <c r="C1011" s="36"/>
      <c r="D1011" s="36"/>
      <c r="E1011" s="36"/>
      <c r="F1011" s="36"/>
      <c r="G1011" s="26"/>
      <c r="H1011" s="26"/>
      <c r="I1011" s="26"/>
      <c r="J1011" s="26"/>
      <c r="K1011" s="26"/>
      <c r="L1011" s="26"/>
      <c r="M1011" s="26"/>
    </row>
    <row r="1012" spans="1:13" x14ac:dyDescent="0.35">
      <c r="A1012" s="26"/>
      <c r="B1012" s="26"/>
      <c r="C1012" s="36"/>
      <c r="D1012" s="36"/>
      <c r="E1012" s="36"/>
      <c r="F1012" s="36"/>
      <c r="G1012" s="26"/>
      <c r="H1012" s="26"/>
      <c r="I1012" s="26"/>
      <c r="J1012" s="26"/>
      <c r="K1012" s="26"/>
      <c r="L1012" s="26"/>
      <c r="M1012" s="26"/>
    </row>
    <row r="1013" spans="1:13" x14ac:dyDescent="0.35">
      <c r="A1013" s="26"/>
      <c r="B1013" s="26"/>
      <c r="C1013" s="36"/>
      <c r="D1013" s="36"/>
      <c r="E1013" s="36"/>
      <c r="F1013" s="36"/>
      <c r="G1013" s="26"/>
      <c r="H1013" s="26"/>
      <c r="I1013" s="26"/>
      <c r="J1013" s="26"/>
      <c r="K1013" s="26"/>
      <c r="L1013" s="26"/>
      <c r="M1013" s="26"/>
    </row>
    <row r="1014" spans="1:13" x14ac:dyDescent="0.35">
      <c r="A1014" s="26"/>
      <c r="B1014" s="26"/>
      <c r="C1014" s="36"/>
      <c r="D1014" s="36"/>
      <c r="E1014" s="36"/>
      <c r="F1014" s="36"/>
      <c r="G1014" s="26"/>
      <c r="H1014" s="26"/>
      <c r="I1014" s="26"/>
      <c r="J1014" s="26"/>
      <c r="K1014" s="26"/>
      <c r="L1014" s="26"/>
      <c r="M1014" s="26"/>
    </row>
    <row r="1015" spans="1:13" x14ac:dyDescent="0.35">
      <c r="A1015" s="26"/>
      <c r="B1015" s="26"/>
      <c r="C1015" s="36"/>
      <c r="D1015" s="36"/>
      <c r="E1015" s="36"/>
      <c r="F1015" s="36"/>
      <c r="G1015" s="26"/>
      <c r="H1015" s="26"/>
      <c r="I1015" s="26"/>
      <c r="J1015" s="26"/>
      <c r="K1015" s="26"/>
      <c r="L1015" s="26"/>
      <c r="M1015" s="26"/>
    </row>
    <row r="1016" spans="1:13" x14ac:dyDescent="0.35">
      <c r="A1016" s="26"/>
      <c r="B1016" s="26"/>
      <c r="C1016" s="36"/>
      <c r="D1016" s="36"/>
      <c r="E1016" s="36"/>
      <c r="F1016" s="36"/>
      <c r="G1016" s="26"/>
      <c r="H1016" s="26"/>
      <c r="I1016" s="26"/>
      <c r="J1016" s="26"/>
      <c r="K1016" s="26"/>
      <c r="L1016" s="26"/>
      <c r="M1016" s="26"/>
    </row>
    <row r="1017" spans="1:13" x14ac:dyDescent="0.35">
      <c r="A1017" s="26"/>
      <c r="B1017" s="26"/>
      <c r="C1017" s="36"/>
      <c r="D1017" s="36"/>
      <c r="E1017" s="36"/>
      <c r="F1017" s="36"/>
      <c r="G1017" s="26"/>
      <c r="H1017" s="26"/>
      <c r="I1017" s="26"/>
      <c r="J1017" s="26"/>
      <c r="K1017" s="26"/>
      <c r="L1017" s="26"/>
      <c r="M1017" s="26"/>
    </row>
    <row r="1018" spans="1:13" x14ac:dyDescent="0.35">
      <c r="A1018" s="26"/>
      <c r="B1018" s="26"/>
      <c r="C1018" s="36"/>
      <c r="D1018" s="36"/>
      <c r="E1018" s="36"/>
      <c r="F1018" s="36"/>
      <c r="G1018" s="26"/>
      <c r="H1018" s="26"/>
      <c r="I1018" s="26"/>
      <c r="J1018" s="26"/>
      <c r="K1018" s="26"/>
      <c r="L1018" s="26"/>
      <c r="M1018" s="26"/>
    </row>
    <row r="1019" spans="1:13" x14ac:dyDescent="0.35">
      <c r="A1019" s="26"/>
      <c r="B1019" s="26"/>
      <c r="C1019" s="36"/>
      <c r="D1019" s="36"/>
      <c r="E1019" s="36"/>
      <c r="F1019" s="36"/>
      <c r="G1019" s="26"/>
      <c r="H1019" s="26"/>
      <c r="I1019" s="26"/>
      <c r="J1019" s="26"/>
      <c r="K1019" s="26"/>
      <c r="L1019" s="26"/>
      <c r="M1019" s="26"/>
    </row>
    <row r="1020" spans="1:13" x14ac:dyDescent="0.35">
      <c r="A1020" s="26"/>
      <c r="B1020" s="26"/>
      <c r="C1020" s="36"/>
      <c r="D1020" s="36"/>
      <c r="E1020" s="36"/>
      <c r="F1020" s="36"/>
      <c r="G1020" s="26"/>
      <c r="H1020" s="26"/>
      <c r="I1020" s="26"/>
      <c r="J1020" s="26"/>
      <c r="K1020" s="26"/>
      <c r="L1020" s="26"/>
      <c r="M1020" s="26"/>
    </row>
    <row r="1021" spans="1:13" x14ac:dyDescent="0.35">
      <c r="A1021" s="26"/>
      <c r="B1021" s="26"/>
      <c r="C1021" s="36"/>
      <c r="D1021" s="36"/>
      <c r="E1021" s="36"/>
      <c r="F1021" s="36"/>
      <c r="G1021" s="26"/>
      <c r="H1021" s="26"/>
      <c r="I1021" s="26"/>
      <c r="J1021" s="26"/>
      <c r="K1021" s="26"/>
      <c r="L1021" s="26"/>
      <c r="M1021" s="26"/>
    </row>
    <row r="1022" spans="1:13" x14ac:dyDescent="0.35">
      <c r="A1022" s="26"/>
      <c r="B1022" s="26"/>
      <c r="C1022" s="36"/>
      <c r="D1022" s="36"/>
      <c r="E1022" s="36"/>
      <c r="F1022" s="36"/>
      <c r="G1022" s="26"/>
      <c r="H1022" s="26"/>
      <c r="I1022" s="26"/>
      <c r="J1022" s="26"/>
      <c r="K1022" s="26"/>
      <c r="L1022" s="26"/>
      <c r="M1022" s="26"/>
    </row>
    <row r="1023" spans="1:13" x14ac:dyDescent="0.35">
      <c r="A1023" s="26"/>
      <c r="B1023" s="26"/>
      <c r="C1023" s="36"/>
      <c r="D1023" s="36"/>
      <c r="E1023" s="36"/>
      <c r="F1023" s="36"/>
      <c r="G1023" s="26"/>
      <c r="H1023" s="26"/>
      <c r="I1023" s="26"/>
      <c r="J1023" s="26"/>
      <c r="K1023" s="26"/>
      <c r="L1023" s="26"/>
      <c r="M1023" s="26"/>
    </row>
    <row r="1024" spans="1:13" x14ac:dyDescent="0.35">
      <c r="A1024" s="26"/>
      <c r="B1024" s="26"/>
      <c r="C1024" s="36"/>
      <c r="D1024" s="36"/>
      <c r="E1024" s="36"/>
      <c r="F1024" s="36"/>
      <c r="G1024" s="26"/>
      <c r="H1024" s="26"/>
      <c r="I1024" s="26"/>
      <c r="J1024" s="26"/>
      <c r="K1024" s="26"/>
      <c r="L1024" s="26"/>
      <c r="M1024" s="26"/>
    </row>
    <row r="1025" spans="1:13" x14ac:dyDescent="0.35">
      <c r="A1025" s="26"/>
      <c r="B1025" s="26"/>
      <c r="C1025" s="36"/>
      <c r="D1025" s="36"/>
      <c r="E1025" s="36"/>
      <c r="F1025" s="36"/>
      <c r="G1025" s="26"/>
      <c r="H1025" s="26"/>
      <c r="I1025" s="26"/>
      <c r="J1025" s="26"/>
      <c r="K1025" s="26"/>
      <c r="L1025" s="26"/>
      <c r="M1025" s="26"/>
    </row>
    <row r="1026" spans="1:13" x14ac:dyDescent="0.35">
      <c r="A1026" s="26"/>
      <c r="B1026" s="26"/>
      <c r="C1026" s="36"/>
      <c r="D1026" s="36"/>
      <c r="E1026" s="36"/>
      <c r="F1026" s="36"/>
      <c r="G1026" s="26"/>
      <c r="H1026" s="26"/>
      <c r="I1026" s="26"/>
      <c r="J1026" s="26"/>
      <c r="K1026" s="26"/>
      <c r="L1026" s="26"/>
      <c r="M1026" s="26"/>
    </row>
    <row r="1027" spans="1:13" x14ac:dyDescent="0.35">
      <c r="A1027" s="26"/>
      <c r="B1027" s="26"/>
      <c r="C1027" s="36"/>
      <c r="D1027" s="36"/>
      <c r="E1027" s="36"/>
      <c r="F1027" s="36"/>
      <c r="G1027" s="26"/>
      <c r="H1027" s="26"/>
      <c r="I1027" s="26"/>
      <c r="J1027" s="26"/>
      <c r="K1027" s="26"/>
      <c r="L1027" s="26"/>
      <c r="M1027" s="26"/>
    </row>
    <row r="1028" spans="1:13" x14ac:dyDescent="0.35">
      <c r="A1028" s="26"/>
      <c r="B1028" s="26"/>
      <c r="C1028" s="36"/>
      <c r="D1028" s="36"/>
      <c r="E1028" s="36"/>
      <c r="F1028" s="36"/>
      <c r="G1028" s="26"/>
      <c r="H1028" s="26"/>
      <c r="I1028" s="26"/>
      <c r="J1028" s="26"/>
      <c r="K1028" s="26"/>
      <c r="L1028" s="26"/>
      <c r="M1028" s="26"/>
    </row>
    <row r="1029" spans="1:13" x14ac:dyDescent="0.35">
      <c r="A1029" s="26"/>
      <c r="B1029" s="26"/>
      <c r="C1029" s="36"/>
      <c r="D1029" s="36"/>
      <c r="E1029" s="36"/>
      <c r="F1029" s="36"/>
      <c r="G1029" s="26"/>
      <c r="H1029" s="26"/>
      <c r="I1029" s="26"/>
      <c r="J1029" s="26"/>
      <c r="K1029" s="26"/>
      <c r="L1029" s="26"/>
      <c r="M1029" s="2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2"/>
  <sheetViews>
    <sheetView workbookViewId="0">
      <pane ySplit="4" topLeftCell="A5" activePane="bottomLeft" state="frozen"/>
      <selection pane="bottomLeft" activeCell="G1" sqref="G1:R1048576"/>
    </sheetView>
  </sheetViews>
  <sheetFormatPr defaultColWidth="8.90625" defaultRowHeight="14.5" x14ac:dyDescent="0.35"/>
  <cols>
    <col min="1" max="1" width="20.6328125" style="3" customWidth="1"/>
    <col min="2" max="2" width="24.54296875" style="3" customWidth="1"/>
    <col min="3" max="3" width="19.6328125" style="3" customWidth="1"/>
    <col min="4" max="4" width="15.6328125" style="3" customWidth="1"/>
    <col min="5" max="6" width="16.6328125" style="3" customWidth="1"/>
    <col min="7" max="35" width="8.90625" style="36"/>
    <col min="36" max="16384" width="8.90625" style="3"/>
  </cols>
  <sheetData>
    <row r="1" spans="1:35" ht="33.5" x14ac:dyDescent="0.35">
      <c r="A1" s="54">
        <v>2022</v>
      </c>
      <c r="B1" s="55"/>
      <c r="C1" s="27" t="s">
        <v>995</v>
      </c>
      <c r="D1" s="27" t="s">
        <v>994</v>
      </c>
      <c r="E1" s="27" t="s">
        <v>993</v>
      </c>
      <c r="F1" s="27" t="s">
        <v>865</v>
      </c>
    </row>
    <row r="2" spans="1:35" ht="16" thickBot="1" x14ac:dyDescent="0.4">
      <c r="A2" s="56" t="s">
        <v>992</v>
      </c>
      <c r="B2" s="57"/>
      <c r="C2" s="35">
        <f>Taula4[[#Totals],[Generació de Nitrogen segons capacitat bestiar GTR                               TOTAL (kg)]]</f>
        <v>87349769.280799955</v>
      </c>
      <c r="D2" s="35">
        <f>Taula4[[#Totals],[Generació de Nitrogen en el fem (kg)]]</f>
        <v>31894540.595300049</v>
      </c>
      <c r="E2" s="35">
        <f>Taula4[[#Totals],[Generació de Nitrogen en el purí (kg)]]</f>
        <v>42352297.373199999</v>
      </c>
      <c r="F2" s="35">
        <f>Taula4[[#Totals],[Generació de Nitrogen en la gallinassa (kg)]]</f>
        <v>13102931.312300004</v>
      </c>
    </row>
    <row r="3" spans="1:35" ht="16" thickTop="1" x14ac:dyDescent="0.35">
      <c r="A3" s="29"/>
      <c r="B3" s="29"/>
      <c r="C3" s="30"/>
      <c r="D3" s="30"/>
      <c r="E3" s="30"/>
      <c r="F3" s="30"/>
    </row>
    <row r="4" spans="1:35" s="5" customFormat="1" ht="31.5" customHeight="1" x14ac:dyDescent="0.35">
      <c r="A4" s="33" t="s">
        <v>750</v>
      </c>
      <c r="B4" s="33" t="s">
        <v>751</v>
      </c>
      <c r="C4" s="34" t="s">
        <v>995</v>
      </c>
      <c r="D4" s="34" t="s">
        <v>994</v>
      </c>
      <c r="E4" s="34" t="s">
        <v>993</v>
      </c>
      <c r="F4" s="34" t="s">
        <v>865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</row>
    <row r="5" spans="1:35" x14ac:dyDescent="0.35">
      <c r="A5" s="45" t="s">
        <v>0</v>
      </c>
      <c r="B5" s="45" t="s">
        <v>752</v>
      </c>
      <c r="C5" s="32">
        <v>39099.448000000004</v>
      </c>
      <c r="D5" s="32">
        <v>1749.672</v>
      </c>
      <c r="E5" s="32">
        <v>28213.4</v>
      </c>
      <c r="F5" s="32">
        <v>9136.3760000000002</v>
      </c>
    </row>
    <row r="6" spans="1:35" x14ac:dyDescent="0.35">
      <c r="A6" s="12" t="s">
        <v>0</v>
      </c>
      <c r="B6" s="12" t="s">
        <v>1</v>
      </c>
      <c r="C6" s="15">
        <v>215278.807</v>
      </c>
      <c r="D6" s="15">
        <v>32223.615999999998</v>
      </c>
      <c r="E6" s="15">
        <v>79044.875</v>
      </c>
      <c r="F6" s="15">
        <v>104010.31599999999</v>
      </c>
    </row>
    <row r="7" spans="1:35" x14ac:dyDescent="0.35">
      <c r="A7" s="12" t="s">
        <v>0</v>
      </c>
      <c r="B7" s="12" t="s">
        <v>866</v>
      </c>
      <c r="C7" s="15">
        <v>51710.45</v>
      </c>
      <c r="D7" s="15">
        <v>0</v>
      </c>
      <c r="E7" s="15">
        <v>9745.4500000000007</v>
      </c>
      <c r="F7" s="15">
        <v>41965</v>
      </c>
    </row>
    <row r="8" spans="1:35" x14ac:dyDescent="0.35">
      <c r="A8" s="12" t="s">
        <v>0</v>
      </c>
      <c r="B8" s="12" t="s">
        <v>867</v>
      </c>
      <c r="C8" s="15">
        <v>48996.486499999999</v>
      </c>
      <c r="D8" s="15">
        <v>0</v>
      </c>
      <c r="E8" s="15">
        <v>47826.086499999998</v>
      </c>
      <c r="F8" s="15">
        <v>1170.3999999999999</v>
      </c>
    </row>
    <row r="9" spans="1:35" x14ac:dyDescent="0.35">
      <c r="A9" s="12" t="s">
        <v>0</v>
      </c>
      <c r="B9" s="12" t="s">
        <v>2</v>
      </c>
      <c r="C9" s="15">
        <v>38292.873200000002</v>
      </c>
      <c r="D9" s="15">
        <v>2757.5789999999997</v>
      </c>
      <c r="E9" s="15">
        <v>17238.2942</v>
      </c>
      <c r="F9" s="15">
        <v>18297</v>
      </c>
    </row>
    <row r="10" spans="1:35" x14ac:dyDescent="0.35">
      <c r="A10" s="12" t="s">
        <v>0</v>
      </c>
      <c r="B10" s="12" t="s">
        <v>3</v>
      </c>
      <c r="C10" s="15">
        <v>14218.85</v>
      </c>
      <c r="D10" s="15">
        <v>1683.6</v>
      </c>
      <c r="E10" s="15">
        <v>12535.25</v>
      </c>
      <c r="F10" s="15">
        <v>0</v>
      </c>
    </row>
    <row r="11" spans="1:35" x14ac:dyDescent="0.35">
      <c r="A11" s="12" t="s">
        <v>0</v>
      </c>
      <c r="B11" s="12" t="s">
        <v>4</v>
      </c>
      <c r="C11" s="15">
        <v>84601.38</v>
      </c>
      <c r="D11" s="15">
        <v>28.512</v>
      </c>
      <c r="E11" s="15">
        <v>0</v>
      </c>
      <c r="F11" s="15">
        <v>84572.868000000002</v>
      </c>
    </row>
    <row r="12" spans="1:35" x14ac:dyDescent="0.35">
      <c r="A12" s="12" t="s">
        <v>0</v>
      </c>
      <c r="B12" s="12" t="s">
        <v>868</v>
      </c>
      <c r="C12" s="15">
        <v>1425.393</v>
      </c>
      <c r="D12" s="15">
        <v>1425.393</v>
      </c>
      <c r="E12" s="15">
        <v>0</v>
      </c>
      <c r="F12" s="15">
        <v>0</v>
      </c>
    </row>
    <row r="13" spans="1:35" x14ac:dyDescent="0.35">
      <c r="A13" s="12" t="s">
        <v>0</v>
      </c>
      <c r="B13" s="12" t="s">
        <v>869</v>
      </c>
      <c r="C13" s="15">
        <v>34849.375</v>
      </c>
      <c r="D13" s="15">
        <v>0</v>
      </c>
      <c r="E13" s="15">
        <v>12959.375</v>
      </c>
      <c r="F13" s="15">
        <v>21890</v>
      </c>
    </row>
    <row r="14" spans="1:35" x14ac:dyDescent="0.35">
      <c r="A14" s="12" t="s">
        <v>0</v>
      </c>
      <c r="B14" s="12" t="s">
        <v>5</v>
      </c>
      <c r="C14" s="15">
        <v>6014.8430000000008</v>
      </c>
      <c r="D14" s="15">
        <v>1785.4680000000001</v>
      </c>
      <c r="E14" s="15">
        <v>2403.375</v>
      </c>
      <c r="F14" s="15">
        <v>1826</v>
      </c>
    </row>
    <row r="15" spans="1:35" x14ac:dyDescent="0.35">
      <c r="A15" s="12" t="s">
        <v>0</v>
      </c>
      <c r="B15" s="12" t="s">
        <v>6</v>
      </c>
      <c r="C15" s="15">
        <v>1720.35</v>
      </c>
      <c r="D15" s="15">
        <v>1720.35</v>
      </c>
      <c r="E15" s="15">
        <v>0</v>
      </c>
      <c r="F15" s="15">
        <v>0</v>
      </c>
    </row>
    <row r="16" spans="1:35" x14ac:dyDescent="0.35">
      <c r="A16" s="12" t="s">
        <v>0</v>
      </c>
      <c r="B16" s="12" t="s">
        <v>7</v>
      </c>
      <c r="C16" s="15">
        <v>13249.6</v>
      </c>
      <c r="D16" s="15">
        <v>0</v>
      </c>
      <c r="E16" s="15">
        <v>7653.1</v>
      </c>
      <c r="F16" s="15">
        <v>5596.5</v>
      </c>
    </row>
    <row r="17" spans="1:6" x14ac:dyDescent="0.35">
      <c r="A17" s="12" t="s">
        <v>0</v>
      </c>
      <c r="B17" s="12" t="s">
        <v>8</v>
      </c>
      <c r="C17" s="15">
        <v>58674.461999999992</v>
      </c>
      <c r="D17" s="15">
        <v>41857.037999999993</v>
      </c>
      <c r="E17" s="15">
        <v>5655</v>
      </c>
      <c r="F17" s="15">
        <v>11162.423999999999</v>
      </c>
    </row>
    <row r="18" spans="1:6" x14ac:dyDescent="0.35">
      <c r="A18" s="12" t="s">
        <v>0</v>
      </c>
      <c r="B18" s="12" t="s">
        <v>9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35">
      <c r="A19" s="12" t="s">
        <v>0</v>
      </c>
      <c r="B19" s="12" t="s">
        <v>10</v>
      </c>
      <c r="C19" s="15">
        <v>22149.656000000003</v>
      </c>
      <c r="D19" s="15">
        <v>0</v>
      </c>
      <c r="E19" s="15">
        <v>17342.36</v>
      </c>
      <c r="F19" s="15">
        <v>4807.2960000000003</v>
      </c>
    </row>
    <row r="20" spans="1:6" x14ac:dyDescent="0.35">
      <c r="A20" s="12" t="s">
        <v>0</v>
      </c>
      <c r="B20" s="12" t="s">
        <v>11</v>
      </c>
      <c r="C20" s="15">
        <v>6899.7830000000004</v>
      </c>
      <c r="D20" s="15">
        <v>5721.6580000000004</v>
      </c>
      <c r="E20" s="15">
        <v>1178.125</v>
      </c>
      <c r="F20" s="15">
        <v>0</v>
      </c>
    </row>
    <row r="21" spans="1:6" x14ac:dyDescent="0.35">
      <c r="A21" s="12" t="s">
        <v>0</v>
      </c>
      <c r="B21" s="12" t="s">
        <v>12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35">
      <c r="A22" s="12" t="s">
        <v>0</v>
      </c>
      <c r="B22" s="12" t="s">
        <v>13</v>
      </c>
      <c r="C22" s="15">
        <v>1060.2819999999999</v>
      </c>
      <c r="D22" s="15">
        <v>0</v>
      </c>
      <c r="E22" s="15">
        <v>794.6819999999999</v>
      </c>
      <c r="F22" s="15">
        <v>265.60000000000002</v>
      </c>
    </row>
    <row r="23" spans="1:6" x14ac:dyDescent="0.35">
      <c r="A23" s="12" t="s">
        <v>0</v>
      </c>
      <c r="B23" s="12" t="s">
        <v>14</v>
      </c>
      <c r="C23" s="15">
        <v>6820.83</v>
      </c>
      <c r="D23" s="15">
        <v>3111.3539999999998</v>
      </c>
      <c r="E23" s="15">
        <v>0</v>
      </c>
      <c r="F23" s="15">
        <v>3709.4760000000001</v>
      </c>
    </row>
    <row r="24" spans="1:6" x14ac:dyDescent="0.35">
      <c r="A24" s="12" t="s">
        <v>0</v>
      </c>
      <c r="B24" s="12" t="s">
        <v>15</v>
      </c>
      <c r="C24" s="15">
        <v>9474.1</v>
      </c>
      <c r="D24" s="15">
        <v>237.6</v>
      </c>
      <c r="E24" s="15">
        <v>9236.5</v>
      </c>
      <c r="F24" s="15">
        <v>0</v>
      </c>
    </row>
    <row r="25" spans="1:6" x14ac:dyDescent="0.35">
      <c r="A25" s="12" t="s">
        <v>0</v>
      </c>
      <c r="B25" s="12" t="s">
        <v>16</v>
      </c>
      <c r="C25" s="15">
        <v>42687.034600000014</v>
      </c>
      <c r="D25" s="15">
        <v>11196.136999999997</v>
      </c>
      <c r="E25" s="15">
        <v>5406.2345999999998</v>
      </c>
      <c r="F25" s="15">
        <v>26084.662999999997</v>
      </c>
    </row>
    <row r="26" spans="1:6" x14ac:dyDescent="0.35">
      <c r="A26" s="12" t="s">
        <v>0</v>
      </c>
      <c r="B26" s="12" t="s">
        <v>17</v>
      </c>
      <c r="C26" s="15">
        <v>51151.803800000002</v>
      </c>
      <c r="D26" s="15">
        <v>528.05700000000002</v>
      </c>
      <c r="E26" s="15">
        <v>47917.946799999998</v>
      </c>
      <c r="F26" s="15">
        <v>2705.8</v>
      </c>
    </row>
    <row r="27" spans="1:6" x14ac:dyDescent="0.35">
      <c r="A27" s="12" t="s">
        <v>0</v>
      </c>
      <c r="B27" s="12" t="s">
        <v>18</v>
      </c>
      <c r="C27" s="15">
        <v>29387.25</v>
      </c>
      <c r="D27" s="15">
        <v>7550.6999999999989</v>
      </c>
      <c r="E27" s="15">
        <v>4044.15</v>
      </c>
      <c r="F27" s="15">
        <v>17792.400000000001</v>
      </c>
    </row>
    <row r="28" spans="1:6" x14ac:dyDescent="0.35">
      <c r="A28" s="12" t="s">
        <v>19</v>
      </c>
      <c r="B28" s="12" t="s">
        <v>20</v>
      </c>
      <c r="C28" s="15">
        <v>41369.678999999996</v>
      </c>
      <c r="D28" s="15">
        <v>17167.278999999999</v>
      </c>
      <c r="E28" s="15">
        <v>7917</v>
      </c>
      <c r="F28" s="15">
        <v>16285.4</v>
      </c>
    </row>
    <row r="29" spans="1:6" x14ac:dyDescent="0.35">
      <c r="A29" s="12" t="s">
        <v>19</v>
      </c>
      <c r="B29" s="12" t="s">
        <v>21</v>
      </c>
      <c r="C29" s="15">
        <v>9268.2825000000012</v>
      </c>
      <c r="D29" s="15">
        <v>8925.8825000000015</v>
      </c>
      <c r="E29" s="15">
        <v>0</v>
      </c>
      <c r="F29" s="15">
        <v>342.4</v>
      </c>
    </row>
    <row r="30" spans="1:6" x14ac:dyDescent="0.35">
      <c r="A30" s="12" t="s">
        <v>19</v>
      </c>
      <c r="B30" s="12" t="s">
        <v>22</v>
      </c>
      <c r="C30" s="15">
        <v>7540</v>
      </c>
      <c r="D30" s="15">
        <v>0</v>
      </c>
      <c r="E30" s="15">
        <v>7540</v>
      </c>
      <c r="F30" s="15">
        <v>0</v>
      </c>
    </row>
    <row r="31" spans="1:6" ht="29" x14ac:dyDescent="0.35">
      <c r="A31" s="12" t="s">
        <v>19</v>
      </c>
      <c r="B31" s="12" t="s">
        <v>870</v>
      </c>
      <c r="C31" s="15">
        <v>32263.780999999995</v>
      </c>
      <c r="D31" s="15">
        <v>20217.280999999995</v>
      </c>
      <c r="E31" s="15">
        <v>11875.5</v>
      </c>
      <c r="F31" s="15">
        <v>171</v>
      </c>
    </row>
    <row r="32" spans="1:6" x14ac:dyDescent="0.35">
      <c r="A32" s="12" t="s">
        <v>19</v>
      </c>
      <c r="B32" s="12" t="s">
        <v>871</v>
      </c>
      <c r="C32" s="15">
        <v>96743.532500000001</v>
      </c>
      <c r="D32" s="15">
        <v>26126.204000000002</v>
      </c>
      <c r="E32" s="15">
        <v>63064.328499999996</v>
      </c>
      <c r="F32" s="15">
        <v>7553</v>
      </c>
    </row>
    <row r="33" spans="1:6" x14ac:dyDescent="0.35">
      <c r="A33" s="12" t="s">
        <v>19</v>
      </c>
      <c r="B33" s="12" t="s">
        <v>23</v>
      </c>
      <c r="C33" s="15">
        <v>31040.614999999998</v>
      </c>
      <c r="D33" s="15">
        <v>23151.89</v>
      </c>
      <c r="E33" s="15">
        <v>7888.7250000000004</v>
      </c>
      <c r="F33" s="15">
        <v>0</v>
      </c>
    </row>
    <row r="34" spans="1:6" x14ac:dyDescent="0.35">
      <c r="A34" s="12" t="s">
        <v>19</v>
      </c>
      <c r="B34" s="12" t="s">
        <v>24</v>
      </c>
      <c r="C34" s="15">
        <v>35221.838499999983</v>
      </c>
      <c r="D34" s="15">
        <v>3605.8880000000004</v>
      </c>
      <c r="E34" s="15">
        <v>31444.750499999998</v>
      </c>
      <c r="F34" s="15">
        <v>171.2</v>
      </c>
    </row>
    <row r="35" spans="1:6" x14ac:dyDescent="0.35">
      <c r="A35" s="12" t="s">
        <v>19</v>
      </c>
      <c r="B35" s="12" t="s">
        <v>872</v>
      </c>
      <c r="C35" s="15">
        <v>161079.60110000003</v>
      </c>
      <c r="D35" s="15">
        <v>11630.95</v>
      </c>
      <c r="E35" s="15">
        <v>142144.65110000002</v>
      </c>
      <c r="F35" s="15">
        <v>7304</v>
      </c>
    </row>
    <row r="36" spans="1:6" x14ac:dyDescent="0.35">
      <c r="A36" s="12" t="s">
        <v>19</v>
      </c>
      <c r="B36" s="12" t="s">
        <v>25</v>
      </c>
      <c r="C36" s="15">
        <v>130383.30250000001</v>
      </c>
      <c r="D36" s="15">
        <v>33413.811999999991</v>
      </c>
      <c r="E36" s="15">
        <v>94076.490500000014</v>
      </c>
      <c r="F36" s="15">
        <v>2893</v>
      </c>
    </row>
    <row r="37" spans="1:6" x14ac:dyDescent="0.35">
      <c r="A37" s="12" t="s">
        <v>19</v>
      </c>
      <c r="B37" s="12" t="s">
        <v>26</v>
      </c>
      <c r="C37" s="15">
        <v>241335.5668</v>
      </c>
      <c r="D37" s="15">
        <v>71417.97</v>
      </c>
      <c r="E37" s="15">
        <v>134198.94079999998</v>
      </c>
      <c r="F37" s="15">
        <v>35718.656000000003</v>
      </c>
    </row>
    <row r="38" spans="1:6" x14ac:dyDescent="0.35">
      <c r="A38" s="12" t="s">
        <v>19</v>
      </c>
      <c r="B38" s="12" t="s">
        <v>826</v>
      </c>
      <c r="C38" s="16"/>
      <c r="D38" s="16"/>
      <c r="E38" s="16"/>
      <c r="F38" s="16"/>
    </row>
    <row r="39" spans="1:6" x14ac:dyDescent="0.35">
      <c r="A39" s="12" t="s">
        <v>19</v>
      </c>
      <c r="B39" s="12" t="s">
        <v>27</v>
      </c>
      <c r="C39" s="15">
        <v>37840.230000000003</v>
      </c>
      <c r="D39" s="15">
        <v>15767.35</v>
      </c>
      <c r="E39" s="15">
        <v>22072.880000000001</v>
      </c>
      <c r="F39" s="15">
        <v>0</v>
      </c>
    </row>
    <row r="40" spans="1:6" x14ac:dyDescent="0.35">
      <c r="A40" s="12" t="s">
        <v>19</v>
      </c>
      <c r="B40" s="12" t="s">
        <v>28</v>
      </c>
      <c r="C40" s="15">
        <v>4243.9679999999998</v>
      </c>
      <c r="D40" s="15">
        <v>2789.55</v>
      </c>
      <c r="E40" s="15">
        <v>1454.4179999999999</v>
      </c>
      <c r="F40" s="15">
        <v>0</v>
      </c>
    </row>
    <row r="41" spans="1:6" x14ac:dyDescent="0.35">
      <c r="A41" s="12" t="s">
        <v>19</v>
      </c>
      <c r="B41" s="12" t="s">
        <v>753</v>
      </c>
      <c r="C41" s="15">
        <v>203687.61850000001</v>
      </c>
      <c r="D41" s="15">
        <v>153265.57200000001</v>
      </c>
      <c r="E41" s="15">
        <v>21644.512500000001</v>
      </c>
      <c r="F41" s="15">
        <v>28777.534</v>
      </c>
    </row>
    <row r="42" spans="1:6" x14ac:dyDescent="0.35">
      <c r="A42" s="12" t="s">
        <v>19</v>
      </c>
      <c r="B42" s="12" t="s">
        <v>29</v>
      </c>
      <c r="C42" s="15">
        <v>131684.55049999998</v>
      </c>
      <c r="D42" s="15">
        <v>84468.183000000005</v>
      </c>
      <c r="E42" s="15">
        <v>41943.3675</v>
      </c>
      <c r="F42" s="15">
        <v>5273</v>
      </c>
    </row>
    <row r="43" spans="1:6" x14ac:dyDescent="0.35">
      <c r="A43" s="12" t="s">
        <v>19</v>
      </c>
      <c r="B43" s="12" t="s">
        <v>30</v>
      </c>
      <c r="C43" s="15">
        <v>7718.7</v>
      </c>
      <c r="D43" s="15">
        <v>7718.7</v>
      </c>
      <c r="E43" s="15">
        <v>0</v>
      </c>
      <c r="F43" s="15">
        <v>0</v>
      </c>
    </row>
    <row r="44" spans="1:6" x14ac:dyDescent="0.35">
      <c r="A44" s="12" t="s">
        <v>19</v>
      </c>
      <c r="B44" s="12" t="s">
        <v>31</v>
      </c>
      <c r="C44" s="15">
        <v>7970.91</v>
      </c>
      <c r="D44" s="15">
        <v>4235.91</v>
      </c>
      <c r="E44" s="15">
        <v>0</v>
      </c>
      <c r="F44" s="15">
        <v>3735</v>
      </c>
    </row>
    <row r="45" spans="1:6" x14ac:dyDescent="0.35">
      <c r="A45" s="12" t="s">
        <v>19</v>
      </c>
      <c r="B45" s="12" t="s">
        <v>32</v>
      </c>
      <c r="C45" s="15">
        <v>28972.087500000001</v>
      </c>
      <c r="D45" s="15">
        <v>0</v>
      </c>
      <c r="E45" s="15">
        <v>28972.087500000001</v>
      </c>
      <c r="F45" s="15">
        <v>0</v>
      </c>
    </row>
    <row r="46" spans="1:6" x14ac:dyDescent="0.35">
      <c r="A46" s="12" t="s">
        <v>19</v>
      </c>
      <c r="B46" s="12" t="s">
        <v>33</v>
      </c>
      <c r="C46" s="15">
        <v>103646.1378</v>
      </c>
      <c r="D46" s="15">
        <v>68111.804999999993</v>
      </c>
      <c r="E46" s="15">
        <v>34834.552799999998</v>
      </c>
      <c r="F46" s="15">
        <v>699.78</v>
      </c>
    </row>
    <row r="47" spans="1:6" x14ac:dyDescent="0.35">
      <c r="A47" s="12" t="s">
        <v>19</v>
      </c>
      <c r="B47" s="12" t="s">
        <v>873</v>
      </c>
      <c r="C47" s="15">
        <v>75533.42200000002</v>
      </c>
      <c r="D47" s="15">
        <v>29616.991999999998</v>
      </c>
      <c r="E47" s="15">
        <v>25504.05</v>
      </c>
      <c r="F47" s="15">
        <v>20412.38</v>
      </c>
    </row>
    <row r="48" spans="1:6" x14ac:dyDescent="0.35">
      <c r="A48" s="12" t="s">
        <v>19</v>
      </c>
      <c r="B48" s="12" t="s">
        <v>34</v>
      </c>
      <c r="C48" s="15">
        <v>85178.910499999984</v>
      </c>
      <c r="D48" s="15">
        <v>48136.61</v>
      </c>
      <c r="E48" s="15">
        <v>33906.131500000003</v>
      </c>
      <c r="F48" s="15">
        <v>3136.1689999999999</v>
      </c>
    </row>
    <row r="49" spans="1:6" x14ac:dyDescent="0.35">
      <c r="A49" s="12" t="s">
        <v>19</v>
      </c>
      <c r="B49" s="12" t="s">
        <v>874</v>
      </c>
      <c r="C49" s="15">
        <v>50613.474999999999</v>
      </c>
      <c r="D49" s="15">
        <v>41363</v>
      </c>
      <c r="E49" s="15">
        <v>9250.4750000000004</v>
      </c>
      <c r="F49" s="15">
        <v>0</v>
      </c>
    </row>
    <row r="50" spans="1:6" x14ac:dyDescent="0.35">
      <c r="A50" s="12" t="s">
        <v>19</v>
      </c>
      <c r="B50" s="12" t="s">
        <v>875</v>
      </c>
      <c r="C50" s="15">
        <v>43873.110999999997</v>
      </c>
      <c r="D50" s="15">
        <v>13854.383999999998</v>
      </c>
      <c r="E50" s="15">
        <v>28192.726999999999</v>
      </c>
      <c r="F50" s="15">
        <v>1826</v>
      </c>
    </row>
    <row r="51" spans="1:6" x14ac:dyDescent="0.35">
      <c r="A51" s="12" t="s">
        <v>19</v>
      </c>
      <c r="B51" s="12" t="s">
        <v>35</v>
      </c>
      <c r="C51" s="15">
        <v>29706.199999999997</v>
      </c>
      <c r="D51" s="15">
        <v>14550.4</v>
      </c>
      <c r="E51" s="15">
        <v>0</v>
      </c>
      <c r="F51" s="15">
        <v>15155.800000000001</v>
      </c>
    </row>
    <row r="52" spans="1:6" x14ac:dyDescent="0.35">
      <c r="A52" s="12" t="s">
        <v>19</v>
      </c>
      <c r="B52" s="12" t="s">
        <v>36</v>
      </c>
      <c r="C52" s="15">
        <v>24243.14</v>
      </c>
      <c r="D52" s="15">
        <v>24243.14</v>
      </c>
      <c r="E52" s="15">
        <v>0</v>
      </c>
      <c r="F52" s="15">
        <v>0</v>
      </c>
    </row>
    <row r="53" spans="1:6" x14ac:dyDescent="0.35">
      <c r="A53" s="12" t="s">
        <v>19</v>
      </c>
      <c r="B53" s="12" t="s">
        <v>37</v>
      </c>
      <c r="C53" s="15">
        <v>729.73599999999988</v>
      </c>
      <c r="D53" s="15">
        <v>729.73599999999988</v>
      </c>
      <c r="E53" s="15">
        <v>0</v>
      </c>
      <c r="F53" s="15">
        <v>0</v>
      </c>
    </row>
    <row r="54" spans="1:6" x14ac:dyDescent="0.35">
      <c r="A54" s="12" t="s">
        <v>19</v>
      </c>
      <c r="B54" s="12" t="s">
        <v>876</v>
      </c>
      <c r="C54" s="15">
        <v>204777.57399999999</v>
      </c>
      <c r="D54" s="15">
        <v>119418.45</v>
      </c>
      <c r="E54" s="15">
        <v>74054.724000000002</v>
      </c>
      <c r="F54" s="15">
        <v>11304.4</v>
      </c>
    </row>
    <row r="55" spans="1:6" x14ac:dyDescent="0.35">
      <c r="A55" s="12" t="s">
        <v>19</v>
      </c>
      <c r="B55" s="12" t="s">
        <v>38</v>
      </c>
      <c r="C55" s="15">
        <v>79770.640499999994</v>
      </c>
      <c r="D55" s="15">
        <v>15032.906000000001</v>
      </c>
      <c r="E55" s="15">
        <v>64737.734499999999</v>
      </c>
      <c r="F55" s="15">
        <v>0</v>
      </c>
    </row>
    <row r="56" spans="1:6" x14ac:dyDescent="0.35">
      <c r="A56" s="12" t="s">
        <v>19</v>
      </c>
      <c r="B56" s="12" t="s">
        <v>39</v>
      </c>
      <c r="C56" s="15">
        <v>4357.4190000000008</v>
      </c>
      <c r="D56" s="15">
        <v>4357.4190000000008</v>
      </c>
      <c r="E56" s="15">
        <v>0</v>
      </c>
      <c r="F56" s="15">
        <v>0</v>
      </c>
    </row>
    <row r="57" spans="1:6" x14ac:dyDescent="0.35">
      <c r="A57" s="12" t="s">
        <v>19</v>
      </c>
      <c r="B57" s="12" t="s">
        <v>40</v>
      </c>
      <c r="C57" s="15">
        <v>216273.65400000001</v>
      </c>
      <c r="D57" s="15">
        <v>54469.724999999999</v>
      </c>
      <c r="E57" s="15">
        <v>149053.70500000002</v>
      </c>
      <c r="F57" s="15">
        <v>12750.224</v>
      </c>
    </row>
    <row r="58" spans="1:6" x14ac:dyDescent="0.35">
      <c r="A58" s="12" t="s">
        <v>19</v>
      </c>
      <c r="B58" s="12" t="s">
        <v>41</v>
      </c>
      <c r="C58" s="15">
        <v>20311.934000000001</v>
      </c>
      <c r="D58" s="15">
        <v>3173.06</v>
      </c>
      <c r="E58" s="15">
        <v>16282.874</v>
      </c>
      <c r="F58" s="15">
        <v>856</v>
      </c>
    </row>
    <row r="59" spans="1:6" x14ac:dyDescent="0.35">
      <c r="A59" s="12" t="s">
        <v>19</v>
      </c>
      <c r="B59" s="12" t="s">
        <v>42</v>
      </c>
      <c r="C59" s="15">
        <v>118213.1945</v>
      </c>
      <c r="D59" s="15">
        <v>50783.457000000002</v>
      </c>
      <c r="E59" s="15">
        <v>62909.9375</v>
      </c>
      <c r="F59" s="15">
        <v>4519.8</v>
      </c>
    </row>
    <row r="60" spans="1:6" x14ac:dyDescent="0.35">
      <c r="A60" s="12" t="s">
        <v>19</v>
      </c>
      <c r="B60" s="12" t="s">
        <v>43</v>
      </c>
      <c r="C60" s="15">
        <v>91991.35</v>
      </c>
      <c r="D60" s="15">
        <v>47151.06</v>
      </c>
      <c r="E60" s="15">
        <v>18869.150000000001</v>
      </c>
      <c r="F60" s="15">
        <v>25971.14</v>
      </c>
    </row>
    <row r="61" spans="1:6" x14ac:dyDescent="0.35">
      <c r="A61" s="12" t="s">
        <v>19</v>
      </c>
      <c r="B61" s="12" t="s">
        <v>877</v>
      </c>
      <c r="C61" s="15">
        <v>16935.400000000001</v>
      </c>
      <c r="D61" s="15">
        <v>13090</v>
      </c>
      <c r="E61" s="15">
        <v>3845.4</v>
      </c>
      <c r="F61" s="15">
        <v>0</v>
      </c>
    </row>
    <row r="62" spans="1:6" x14ac:dyDescent="0.35">
      <c r="A62" s="12" t="s">
        <v>19</v>
      </c>
      <c r="B62" s="12" t="s">
        <v>44</v>
      </c>
      <c r="C62" s="15">
        <v>165777.02850000001</v>
      </c>
      <c r="D62" s="15">
        <v>122866.042</v>
      </c>
      <c r="E62" s="15">
        <v>38421.012499999997</v>
      </c>
      <c r="F62" s="15">
        <v>4489.9740000000002</v>
      </c>
    </row>
    <row r="63" spans="1:6" x14ac:dyDescent="0.35">
      <c r="A63" s="12" t="s">
        <v>19</v>
      </c>
      <c r="B63" s="12" t="s">
        <v>45</v>
      </c>
      <c r="C63" s="15">
        <v>28471.617000000002</v>
      </c>
      <c r="D63" s="15">
        <v>12461.617</v>
      </c>
      <c r="E63" s="15">
        <v>0</v>
      </c>
      <c r="F63" s="15">
        <v>16010</v>
      </c>
    </row>
    <row r="64" spans="1:6" x14ac:dyDescent="0.35">
      <c r="A64" s="12" t="s">
        <v>19</v>
      </c>
      <c r="B64" s="12" t="s">
        <v>754</v>
      </c>
      <c r="C64" s="15">
        <v>36310.5</v>
      </c>
      <c r="D64" s="15">
        <v>31013.65</v>
      </c>
      <c r="E64" s="15">
        <v>5296.85</v>
      </c>
      <c r="F64" s="15">
        <v>0</v>
      </c>
    </row>
    <row r="65" spans="1:6" x14ac:dyDescent="0.35">
      <c r="A65" s="12" t="s">
        <v>19</v>
      </c>
      <c r="B65" s="12" t="s">
        <v>46</v>
      </c>
      <c r="C65" s="15">
        <v>356034.98750000005</v>
      </c>
      <c r="D65" s="15">
        <v>201177.56999999995</v>
      </c>
      <c r="E65" s="15">
        <v>134845.6575</v>
      </c>
      <c r="F65" s="15">
        <v>20011.759999999998</v>
      </c>
    </row>
    <row r="66" spans="1:6" x14ac:dyDescent="0.35">
      <c r="A66" s="12" t="s">
        <v>19</v>
      </c>
      <c r="B66" s="12" t="s">
        <v>47</v>
      </c>
      <c r="C66" s="15">
        <v>18431.186000000002</v>
      </c>
      <c r="D66" s="15">
        <v>0</v>
      </c>
      <c r="E66" s="15">
        <v>11555.466</v>
      </c>
      <c r="F66" s="15">
        <v>6875.72</v>
      </c>
    </row>
    <row r="67" spans="1:6" x14ac:dyDescent="0.35">
      <c r="A67" s="12" t="s">
        <v>19</v>
      </c>
      <c r="B67" s="12" t="s">
        <v>878</v>
      </c>
      <c r="C67" s="15">
        <v>32480.846999999998</v>
      </c>
      <c r="D67" s="15">
        <v>12443.394999999999</v>
      </c>
      <c r="E67" s="15">
        <v>20037.452000000001</v>
      </c>
      <c r="F67" s="15">
        <v>0</v>
      </c>
    </row>
    <row r="68" spans="1:6" x14ac:dyDescent="0.35">
      <c r="A68" s="12" t="s">
        <v>19</v>
      </c>
      <c r="B68" s="12" t="s">
        <v>48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35">
      <c r="A69" s="12" t="s">
        <v>19</v>
      </c>
      <c r="B69" s="12" t="s">
        <v>49</v>
      </c>
      <c r="C69" s="15">
        <v>1643.6669999999999</v>
      </c>
      <c r="D69" s="15">
        <v>1643.6669999999999</v>
      </c>
      <c r="E69" s="15">
        <v>0</v>
      </c>
      <c r="F69" s="15">
        <v>0</v>
      </c>
    </row>
    <row r="70" spans="1:6" x14ac:dyDescent="0.35">
      <c r="A70" s="12" t="s">
        <v>19</v>
      </c>
      <c r="B70" s="12" t="s">
        <v>755</v>
      </c>
      <c r="C70" s="15">
        <v>38122.805200000003</v>
      </c>
      <c r="D70" s="15">
        <v>11183.442000000001</v>
      </c>
      <c r="E70" s="15">
        <v>24947.363199999996</v>
      </c>
      <c r="F70" s="15">
        <v>1992</v>
      </c>
    </row>
    <row r="71" spans="1:6" x14ac:dyDescent="0.35">
      <c r="A71" s="12" t="s">
        <v>19</v>
      </c>
      <c r="B71" s="12" t="s">
        <v>50</v>
      </c>
      <c r="C71" s="15">
        <v>105551.07459999999</v>
      </c>
      <c r="D71" s="15">
        <v>54136.214</v>
      </c>
      <c r="E71" s="15">
        <v>51414.8606</v>
      </c>
      <c r="F71" s="15">
        <v>0</v>
      </c>
    </row>
    <row r="72" spans="1:6" x14ac:dyDescent="0.35">
      <c r="A72" s="12" t="s">
        <v>19</v>
      </c>
      <c r="B72" s="12" t="s">
        <v>51</v>
      </c>
      <c r="C72" s="15">
        <v>2892.726000000001</v>
      </c>
      <c r="D72" s="15">
        <v>2892.726000000001</v>
      </c>
      <c r="E72" s="15">
        <v>0</v>
      </c>
      <c r="F72" s="15">
        <v>0</v>
      </c>
    </row>
    <row r="73" spans="1:6" x14ac:dyDescent="0.35">
      <c r="A73" s="12" t="s">
        <v>19</v>
      </c>
      <c r="B73" s="12" t="s">
        <v>52</v>
      </c>
      <c r="C73" s="15">
        <v>97844.128100000002</v>
      </c>
      <c r="D73" s="15">
        <v>5708.6100000000006</v>
      </c>
      <c r="E73" s="15">
        <v>87487.518100000001</v>
      </c>
      <c r="F73" s="15">
        <v>4648</v>
      </c>
    </row>
    <row r="74" spans="1:6" x14ac:dyDescent="0.35">
      <c r="A74" s="12" t="s">
        <v>19</v>
      </c>
      <c r="B74" s="12" t="s">
        <v>53</v>
      </c>
      <c r="C74" s="15">
        <v>2269.4300000000003</v>
      </c>
      <c r="D74" s="15">
        <v>38.61</v>
      </c>
      <c r="E74" s="15">
        <v>0</v>
      </c>
      <c r="F74" s="15">
        <v>2230.8200000000002</v>
      </c>
    </row>
    <row r="75" spans="1:6" x14ac:dyDescent="0.35">
      <c r="A75" s="12" t="s">
        <v>19</v>
      </c>
      <c r="B75" s="12" t="s">
        <v>879</v>
      </c>
      <c r="C75" s="15">
        <v>9633.6</v>
      </c>
      <c r="D75" s="15">
        <v>0</v>
      </c>
      <c r="E75" s="15">
        <v>0</v>
      </c>
      <c r="F75" s="15">
        <v>9633.6</v>
      </c>
    </row>
    <row r="76" spans="1:6" x14ac:dyDescent="0.35">
      <c r="A76" s="12" t="s">
        <v>19</v>
      </c>
      <c r="B76" s="12" t="s">
        <v>54</v>
      </c>
      <c r="C76" s="15">
        <v>30401.914099999998</v>
      </c>
      <c r="D76" s="15">
        <v>3721.9250000000002</v>
      </c>
      <c r="E76" s="15">
        <v>26679.989099999999</v>
      </c>
      <c r="F76" s="15">
        <v>0</v>
      </c>
    </row>
    <row r="77" spans="1:6" x14ac:dyDescent="0.35">
      <c r="A77" s="12" t="s">
        <v>19</v>
      </c>
      <c r="B77" s="12" t="s">
        <v>55</v>
      </c>
      <c r="C77" s="15">
        <v>15561.416799999999</v>
      </c>
      <c r="D77" s="15">
        <v>6884.16</v>
      </c>
      <c r="E77" s="15">
        <v>3397.6567999999997</v>
      </c>
      <c r="F77" s="15">
        <v>5279.6</v>
      </c>
    </row>
    <row r="78" spans="1:6" ht="29" x14ac:dyDescent="0.35">
      <c r="A78" s="12" t="s">
        <v>19</v>
      </c>
      <c r="B78" s="12" t="s">
        <v>756</v>
      </c>
      <c r="C78" s="15">
        <v>10215.376</v>
      </c>
      <c r="D78" s="15">
        <v>361.98600000000005</v>
      </c>
      <c r="E78" s="15">
        <v>9853.39</v>
      </c>
      <c r="F78" s="15">
        <v>0</v>
      </c>
    </row>
    <row r="79" spans="1:6" ht="29" x14ac:dyDescent="0.35">
      <c r="A79" s="12" t="s">
        <v>19</v>
      </c>
      <c r="B79" s="12" t="s">
        <v>880</v>
      </c>
      <c r="C79" s="15">
        <v>15921.786000000002</v>
      </c>
      <c r="D79" s="15">
        <v>2056.761</v>
      </c>
      <c r="E79" s="15">
        <v>8605.0250000000015</v>
      </c>
      <c r="F79" s="15">
        <v>5260</v>
      </c>
    </row>
    <row r="80" spans="1:6" x14ac:dyDescent="0.35">
      <c r="A80" s="12" t="s">
        <v>19</v>
      </c>
      <c r="B80" s="12" t="s">
        <v>827</v>
      </c>
      <c r="C80" s="16"/>
      <c r="D80" s="16"/>
      <c r="E80" s="16"/>
      <c r="F80" s="16"/>
    </row>
    <row r="81" spans="1:6" x14ac:dyDescent="0.35">
      <c r="A81" s="12" t="s">
        <v>19</v>
      </c>
      <c r="B81" s="12" t="s">
        <v>56</v>
      </c>
      <c r="C81" s="15">
        <v>92638.434999999998</v>
      </c>
      <c r="D81" s="15">
        <v>40293.01</v>
      </c>
      <c r="E81" s="15">
        <v>46003.425000000003</v>
      </c>
      <c r="F81" s="15">
        <v>6342</v>
      </c>
    </row>
    <row r="82" spans="1:6" x14ac:dyDescent="0.35">
      <c r="A82" s="12" t="s">
        <v>19</v>
      </c>
      <c r="B82" s="12" t="s">
        <v>57</v>
      </c>
      <c r="C82" s="15">
        <v>31950.350000000002</v>
      </c>
      <c r="D82" s="15">
        <v>6229.6</v>
      </c>
      <c r="E82" s="15">
        <v>15760.75</v>
      </c>
      <c r="F82" s="15">
        <v>9960</v>
      </c>
    </row>
    <row r="83" spans="1:6" x14ac:dyDescent="0.35">
      <c r="A83" s="12" t="s">
        <v>19</v>
      </c>
      <c r="B83" s="12" t="s">
        <v>881</v>
      </c>
      <c r="C83" s="15">
        <v>125186.64200000001</v>
      </c>
      <c r="D83" s="15">
        <v>23382.772000000001</v>
      </c>
      <c r="E83" s="15">
        <v>80967.990000000005</v>
      </c>
      <c r="F83" s="15">
        <v>20835.88</v>
      </c>
    </row>
    <row r="84" spans="1:6" x14ac:dyDescent="0.35">
      <c r="A84" s="12" t="s">
        <v>19</v>
      </c>
      <c r="B84" s="12" t="s">
        <v>58</v>
      </c>
      <c r="C84" s="15">
        <v>4874.6195000000007</v>
      </c>
      <c r="D84" s="15">
        <v>4874.6195000000007</v>
      </c>
      <c r="E84" s="15">
        <v>0</v>
      </c>
      <c r="F84" s="15">
        <v>0</v>
      </c>
    </row>
    <row r="85" spans="1:6" x14ac:dyDescent="0.35">
      <c r="A85" s="12" t="s">
        <v>19</v>
      </c>
      <c r="B85" s="12" t="s">
        <v>882</v>
      </c>
      <c r="C85" s="15">
        <v>223287.28999999998</v>
      </c>
      <c r="D85" s="15">
        <v>7737.7489999999998</v>
      </c>
      <c r="E85" s="15">
        <v>177149.94099999999</v>
      </c>
      <c r="F85" s="15">
        <v>38399.599999999999</v>
      </c>
    </row>
    <row r="86" spans="1:6" x14ac:dyDescent="0.35">
      <c r="A86" s="12" t="s">
        <v>19</v>
      </c>
      <c r="B86" s="12" t="s">
        <v>59</v>
      </c>
      <c r="C86" s="15">
        <v>33871.441500000001</v>
      </c>
      <c r="D86" s="15">
        <v>12696.059000000001</v>
      </c>
      <c r="E86" s="15">
        <v>17629.462500000001</v>
      </c>
      <c r="F86" s="15">
        <v>3545.92</v>
      </c>
    </row>
    <row r="87" spans="1:6" x14ac:dyDescent="0.35">
      <c r="A87" s="12" t="s">
        <v>19</v>
      </c>
      <c r="B87" s="12" t="s">
        <v>60</v>
      </c>
      <c r="C87" s="15">
        <v>19513.266900000002</v>
      </c>
      <c r="D87" s="15">
        <v>6809.97</v>
      </c>
      <c r="E87" s="15">
        <v>11847.296899999999</v>
      </c>
      <c r="F87" s="15">
        <v>856</v>
      </c>
    </row>
    <row r="88" spans="1:6" x14ac:dyDescent="0.35">
      <c r="A88" s="12" t="s">
        <v>19</v>
      </c>
      <c r="B88" s="12" t="s">
        <v>61</v>
      </c>
      <c r="C88" s="15">
        <v>74807.191500000001</v>
      </c>
      <c r="D88" s="15">
        <v>47345.404000000002</v>
      </c>
      <c r="E88" s="15">
        <v>12725.387500000001</v>
      </c>
      <c r="F88" s="15">
        <v>14736.4</v>
      </c>
    </row>
    <row r="89" spans="1:6" x14ac:dyDescent="0.35">
      <c r="A89" s="12" t="s">
        <v>19</v>
      </c>
      <c r="B89" s="12" t="s">
        <v>62</v>
      </c>
      <c r="C89" s="15">
        <v>18892.8</v>
      </c>
      <c r="D89" s="15">
        <v>18892.8</v>
      </c>
      <c r="E89" s="15">
        <v>0</v>
      </c>
      <c r="F89" s="15">
        <v>0</v>
      </c>
    </row>
    <row r="90" spans="1:6" x14ac:dyDescent="0.35">
      <c r="A90" s="12" t="s">
        <v>19</v>
      </c>
      <c r="B90" s="12" t="s">
        <v>63</v>
      </c>
      <c r="C90" s="15">
        <v>113951.69500000001</v>
      </c>
      <c r="D90" s="15">
        <v>52016.7</v>
      </c>
      <c r="E90" s="15">
        <v>58780.995000000003</v>
      </c>
      <c r="F90" s="15">
        <v>3154</v>
      </c>
    </row>
    <row r="91" spans="1:6" x14ac:dyDescent="0.35">
      <c r="A91" s="12" t="s">
        <v>19</v>
      </c>
      <c r="B91" s="12" t="s">
        <v>64</v>
      </c>
      <c r="C91" s="15">
        <v>119085.7525</v>
      </c>
      <c r="D91" s="15">
        <v>10340.251999999999</v>
      </c>
      <c r="E91" s="15">
        <v>108745.50049999999</v>
      </c>
      <c r="F91" s="15">
        <v>0</v>
      </c>
    </row>
    <row r="92" spans="1:6" x14ac:dyDescent="0.35">
      <c r="A92" s="12" t="s">
        <v>19</v>
      </c>
      <c r="B92" s="12" t="s">
        <v>828</v>
      </c>
      <c r="C92" s="16"/>
      <c r="D92" s="16"/>
      <c r="E92" s="16"/>
      <c r="F92" s="16"/>
    </row>
    <row r="93" spans="1:6" x14ac:dyDescent="0.35">
      <c r="A93" s="12" t="s">
        <v>19</v>
      </c>
      <c r="B93" s="12" t="s">
        <v>65</v>
      </c>
      <c r="C93" s="15">
        <v>125642.06600000001</v>
      </c>
      <c r="D93" s="15">
        <v>87801.53</v>
      </c>
      <c r="E93" s="15">
        <v>30499.300000000003</v>
      </c>
      <c r="F93" s="15">
        <v>7341.2360000000008</v>
      </c>
    </row>
    <row r="94" spans="1:6" x14ac:dyDescent="0.35">
      <c r="A94" s="12" t="s">
        <v>19</v>
      </c>
      <c r="B94" s="12" t="s">
        <v>66</v>
      </c>
      <c r="C94" s="15">
        <v>100784.4725</v>
      </c>
      <c r="D94" s="15">
        <v>68367.184999999998</v>
      </c>
      <c r="E94" s="15">
        <v>32417.287500000002</v>
      </c>
      <c r="F94" s="15">
        <v>0</v>
      </c>
    </row>
    <row r="95" spans="1:6" x14ac:dyDescent="0.35">
      <c r="A95" s="12" t="s">
        <v>19</v>
      </c>
      <c r="B95" s="12" t="s">
        <v>67</v>
      </c>
      <c r="C95" s="15">
        <v>11647.5</v>
      </c>
      <c r="D95" s="15">
        <v>1751.2500000000002</v>
      </c>
      <c r="E95" s="15">
        <v>9896.25</v>
      </c>
      <c r="F95" s="15">
        <v>0</v>
      </c>
    </row>
    <row r="96" spans="1:6" x14ac:dyDescent="0.35">
      <c r="A96" s="12" t="s">
        <v>68</v>
      </c>
      <c r="B96" s="12" t="s">
        <v>757</v>
      </c>
      <c r="C96" s="15">
        <v>15604</v>
      </c>
      <c r="D96" s="15">
        <v>0</v>
      </c>
      <c r="E96" s="15">
        <v>0</v>
      </c>
      <c r="F96" s="15">
        <v>15604</v>
      </c>
    </row>
    <row r="97" spans="1:6" x14ac:dyDescent="0.35">
      <c r="A97" s="12" t="s">
        <v>68</v>
      </c>
      <c r="B97" s="12" t="s">
        <v>829</v>
      </c>
      <c r="C97" s="16"/>
      <c r="D97" s="16"/>
      <c r="E97" s="16"/>
      <c r="F97" s="16"/>
    </row>
    <row r="98" spans="1:6" x14ac:dyDescent="0.35">
      <c r="A98" s="12" t="s">
        <v>68</v>
      </c>
      <c r="B98" s="12" t="s">
        <v>69</v>
      </c>
      <c r="C98" s="15">
        <v>42.8</v>
      </c>
      <c r="D98" s="15">
        <v>0</v>
      </c>
      <c r="E98" s="15">
        <v>0</v>
      </c>
      <c r="F98" s="15">
        <v>42.8</v>
      </c>
    </row>
    <row r="99" spans="1:6" x14ac:dyDescent="0.35">
      <c r="A99" s="12" t="s">
        <v>68</v>
      </c>
      <c r="B99" s="12" t="s">
        <v>758</v>
      </c>
      <c r="C99" s="15">
        <v>71809.513000000006</v>
      </c>
      <c r="D99" s="15">
        <v>40354.762999999999</v>
      </c>
      <c r="E99" s="15">
        <v>3487.25</v>
      </c>
      <c r="F99" s="15">
        <v>27967.5</v>
      </c>
    </row>
    <row r="100" spans="1:6" x14ac:dyDescent="0.35">
      <c r="A100" s="12" t="s">
        <v>68</v>
      </c>
      <c r="B100" s="12" t="s">
        <v>759</v>
      </c>
      <c r="C100" s="15">
        <v>92281.154999999984</v>
      </c>
      <c r="D100" s="15">
        <v>775.64499999999998</v>
      </c>
      <c r="E100" s="15">
        <v>0</v>
      </c>
      <c r="F100" s="15">
        <v>91505.510000000009</v>
      </c>
    </row>
    <row r="101" spans="1:6" x14ac:dyDescent="0.35">
      <c r="A101" s="12" t="s">
        <v>68</v>
      </c>
      <c r="B101" s="12" t="s">
        <v>70</v>
      </c>
      <c r="C101" s="15">
        <v>1396.6999999999998</v>
      </c>
      <c r="D101" s="15">
        <v>1396.6999999999998</v>
      </c>
      <c r="E101" s="15">
        <v>0</v>
      </c>
      <c r="F101" s="15">
        <v>0</v>
      </c>
    </row>
    <row r="102" spans="1:6" x14ac:dyDescent="0.35">
      <c r="A102" s="12" t="s">
        <v>68</v>
      </c>
      <c r="B102" s="12" t="s">
        <v>71</v>
      </c>
      <c r="C102" s="15">
        <v>12278.9</v>
      </c>
      <c r="D102" s="15">
        <v>9648.9</v>
      </c>
      <c r="E102" s="15">
        <v>0</v>
      </c>
      <c r="F102" s="15">
        <v>2630</v>
      </c>
    </row>
    <row r="103" spans="1:6" x14ac:dyDescent="0.35">
      <c r="A103" s="12" t="s">
        <v>68</v>
      </c>
      <c r="B103" s="12" t="s">
        <v>72</v>
      </c>
      <c r="C103" s="15">
        <v>33740.269</v>
      </c>
      <c r="D103" s="15">
        <v>23773.55</v>
      </c>
      <c r="E103" s="15">
        <v>4250.6750000000002</v>
      </c>
      <c r="F103" s="15">
        <v>5716.0439999999999</v>
      </c>
    </row>
    <row r="104" spans="1:6" x14ac:dyDescent="0.35">
      <c r="A104" s="12" t="s">
        <v>68</v>
      </c>
      <c r="B104" s="12" t="s">
        <v>760</v>
      </c>
      <c r="C104" s="15">
        <v>35261.425000000003</v>
      </c>
      <c r="D104" s="15">
        <v>17741.650000000001</v>
      </c>
      <c r="E104" s="15">
        <v>0</v>
      </c>
      <c r="F104" s="15">
        <v>17519.775000000001</v>
      </c>
    </row>
    <row r="105" spans="1:6" x14ac:dyDescent="0.35">
      <c r="A105" s="12" t="s">
        <v>68</v>
      </c>
      <c r="B105" s="12" t="s">
        <v>73</v>
      </c>
      <c r="C105" s="15">
        <v>922.90000000000009</v>
      </c>
      <c r="D105" s="15">
        <v>922.90000000000009</v>
      </c>
      <c r="E105" s="15">
        <v>0</v>
      </c>
      <c r="F105" s="15">
        <v>0</v>
      </c>
    </row>
    <row r="106" spans="1:6" x14ac:dyDescent="0.35">
      <c r="A106" s="12" t="s">
        <v>68</v>
      </c>
      <c r="B106" s="12" t="s">
        <v>883</v>
      </c>
      <c r="C106" s="15">
        <v>6556.7640000000001</v>
      </c>
      <c r="D106" s="15">
        <v>160.38</v>
      </c>
      <c r="E106" s="15">
        <v>0</v>
      </c>
      <c r="F106" s="15">
        <v>6396.384</v>
      </c>
    </row>
    <row r="107" spans="1:6" x14ac:dyDescent="0.35">
      <c r="A107" s="12" t="s">
        <v>68</v>
      </c>
      <c r="B107" s="12" t="s">
        <v>761</v>
      </c>
      <c r="C107" s="15">
        <v>3222.424</v>
      </c>
      <c r="D107" s="15">
        <v>3156.0239999999999</v>
      </c>
      <c r="E107" s="15">
        <v>0</v>
      </c>
      <c r="F107" s="15">
        <v>66.400000000000006</v>
      </c>
    </row>
    <row r="108" spans="1:6" x14ac:dyDescent="0.35">
      <c r="A108" s="12" t="s">
        <v>68</v>
      </c>
      <c r="B108" s="12" t="s">
        <v>74</v>
      </c>
      <c r="C108" s="15">
        <v>15184.970000000001</v>
      </c>
      <c r="D108" s="15">
        <v>59.97</v>
      </c>
      <c r="E108" s="15">
        <v>0</v>
      </c>
      <c r="F108" s="15">
        <v>15125.000000000002</v>
      </c>
    </row>
    <row r="109" spans="1:6" x14ac:dyDescent="0.35">
      <c r="A109" s="12" t="s">
        <v>68</v>
      </c>
      <c r="B109" s="12" t="s">
        <v>830</v>
      </c>
      <c r="C109" s="16"/>
      <c r="D109" s="16"/>
      <c r="E109" s="16"/>
      <c r="F109" s="16"/>
    </row>
    <row r="110" spans="1:6" ht="29" x14ac:dyDescent="0.35">
      <c r="A110" s="12" t="s">
        <v>68</v>
      </c>
      <c r="B110" s="12" t="s">
        <v>831</v>
      </c>
      <c r="C110" s="16"/>
      <c r="D110" s="16"/>
      <c r="E110" s="16"/>
      <c r="F110" s="16"/>
    </row>
    <row r="111" spans="1:6" x14ac:dyDescent="0.35">
      <c r="A111" s="12" t="s">
        <v>68</v>
      </c>
      <c r="B111" s="12" t="s">
        <v>75</v>
      </c>
      <c r="C111" s="15">
        <v>30508.5</v>
      </c>
      <c r="D111" s="15">
        <v>30508.5</v>
      </c>
      <c r="E111" s="15">
        <v>0</v>
      </c>
      <c r="F111" s="15">
        <v>0</v>
      </c>
    </row>
    <row r="112" spans="1:6" x14ac:dyDescent="0.35">
      <c r="A112" s="12" t="s">
        <v>68</v>
      </c>
      <c r="B112" s="12" t="s">
        <v>884</v>
      </c>
      <c r="C112" s="15">
        <v>122814.27</v>
      </c>
      <c r="D112" s="15">
        <v>81088.25</v>
      </c>
      <c r="E112" s="15">
        <v>0</v>
      </c>
      <c r="F112" s="15">
        <v>41726.019999999997</v>
      </c>
    </row>
    <row r="113" spans="1:6" x14ac:dyDescent="0.35">
      <c r="A113" s="12" t="s">
        <v>68</v>
      </c>
      <c r="B113" s="12" t="s">
        <v>76</v>
      </c>
      <c r="C113" s="15">
        <v>5926.2000000000007</v>
      </c>
      <c r="D113" s="15">
        <v>0</v>
      </c>
      <c r="E113" s="15">
        <v>0</v>
      </c>
      <c r="F113" s="15">
        <v>5926.2000000000007</v>
      </c>
    </row>
    <row r="114" spans="1:6" x14ac:dyDescent="0.35">
      <c r="A114" s="12" t="s">
        <v>68</v>
      </c>
      <c r="B114" s="12" t="s">
        <v>77</v>
      </c>
      <c r="C114" s="15">
        <v>201.91</v>
      </c>
      <c r="D114" s="15">
        <v>44.1</v>
      </c>
      <c r="E114" s="15">
        <v>0</v>
      </c>
      <c r="F114" s="15">
        <v>157.81</v>
      </c>
    </row>
    <row r="115" spans="1:6" x14ac:dyDescent="0.35">
      <c r="A115" s="12" t="s">
        <v>68</v>
      </c>
      <c r="B115" s="12" t="s">
        <v>762</v>
      </c>
      <c r="C115" s="15">
        <v>17365.61</v>
      </c>
      <c r="D115" s="15">
        <v>1262.47</v>
      </c>
      <c r="E115" s="15">
        <v>12384.45</v>
      </c>
      <c r="F115" s="15">
        <v>3718.6899999999996</v>
      </c>
    </row>
    <row r="116" spans="1:6" x14ac:dyDescent="0.35">
      <c r="A116" s="12" t="s">
        <v>68</v>
      </c>
      <c r="B116" s="12" t="s">
        <v>832</v>
      </c>
      <c r="C116" s="16"/>
      <c r="D116" s="16"/>
      <c r="E116" s="16"/>
      <c r="F116" s="16"/>
    </row>
    <row r="117" spans="1:6" ht="29" x14ac:dyDescent="0.35">
      <c r="A117" s="12" t="s">
        <v>68</v>
      </c>
      <c r="B117" s="12" t="s">
        <v>78</v>
      </c>
      <c r="C117" s="15">
        <v>4443.085</v>
      </c>
      <c r="D117" s="15">
        <v>4301.9849999999997</v>
      </c>
      <c r="E117" s="15">
        <v>0</v>
      </c>
      <c r="F117" s="15">
        <v>141.1</v>
      </c>
    </row>
    <row r="118" spans="1:6" x14ac:dyDescent="0.35">
      <c r="A118" s="12" t="s">
        <v>68</v>
      </c>
      <c r="B118" s="12" t="s">
        <v>79</v>
      </c>
      <c r="C118" s="15">
        <v>20319.743000000002</v>
      </c>
      <c r="D118" s="15">
        <v>11894.421</v>
      </c>
      <c r="E118" s="15">
        <v>0</v>
      </c>
      <c r="F118" s="15">
        <v>8425.3220000000001</v>
      </c>
    </row>
    <row r="119" spans="1:6" x14ac:dyDescent="0.35">
      <c r="A119" s="12" t="s">
        <v>68</v>
      </c>
      <c r="B119" s="12" t="s">
        <v>80</v>
      </c>
      <c r="C119" s="15">
        <v>3888.8639999999996</v>
      </c>
      <c r="D119" s="15">
        <v>3888.8639999999996</v>
      </c>
      <c r="E119" s="15">
        <v>0</v>
      </c>
      <c r="F119" s="15">
        <v>0</v>
      </c>
    </row>
    <row r="120" spans="1:6" x14ac:dyDescent="0.35">
      <c r="A120" s="12" t="s">
        <v>68</v>
      </c>
      <c r="B120" s="12" t="s">
        <v>81</v>
      </c>
      <c r="C120" s="15">
        <v>23098.863999999998</v>
      </c>
      <c r="D120" s="15">
        <v>10699.351999999999</v>
      </c>
      <c r="E120" s="15">
        <v>6231</v>
      </c>
      <c r="F120" s="15">
        <v>6168.5120000000006</v>
      </c>
    </row>
    <row r="121" spans="1:6" x14ac:dyDescent="0.35">
      <c r="A121" s="12" t="s">
        <v>68</v>
      </c>
      <c r="B121" s="12" t="s">
        <v>885</v>
      </c>
      <c r="C121" s="15">
        <v>14210.778</v>
      </c>
      <c r="D121" s="15">
        <v>14210.778</v>
      </c>
      <c r="E121" s="15">
        <v>0</v>
      </c>
      <c r="F121" s="15">
        <v>0</v>
      </c>
    </row>
    <row r="122" spans="1:6" x14ac:dyDescent="0.35">
      <c r="A122" s="12" t="s">
        <v>68</v>
      </c>
      <c r="B122" s="12" t="s">
        <v>763</v>
      </c>
      <c r="C122" s="15">
        <v>41076</v>
      </c>
      <c r="D122" s="15">
        <v>41076</v>
      </c>
      <c r="E122" s="15">
        <v>0</v>
      </c>
      <c r="F122" s="15">
        <v>0</v>
      </c>
    </row>
    <row r="123" spans="1:6" x14ac:dyDescent="0.35">
      <c r="A123" s="12" t="s">
        <v>82</v>
      </c>
      <c r="B123" s="12" t="s">
        <v>710</v>
      </c>
      <c r="C123" s="15">
        <v>20040.875300000007</v>
      </c>
      <c r="D123" s="15">
        <v>20040.875300000007</v>
      </c>
      <c r="E123" s="15">
        <v>0</v>
      </c>
      <c r="F123" s="15">
        <v>0</v>
      </c>
    </row>
    <row r="124" spans="1:6" x14ac:dyDescent="0.35">
      <c r="A124" s="12" t="s">
        <v>82</v>
      </c>
      <c r="B124" s="12" t="s">
        <v>712</v>
      </c>
      <c r="C124" s="15">
        <v>3579.0839999999998</v>
      </c>
      <c r="D124" s="15">
        <v>3579.0839999999998</v>
      </c>
      <c r="E124" s="15">
        <v>0</v>
      </c>
      <c r="F124" s="15">
        <v>0</v>
      </c>
    </row>
    <row r="125" spans="1:6" x14ac:dyDescent="0.35">
      <c r="A125" s="12" t="s">
        <v>82</v>
      </c>
      <c r="B125" s="12" t="s">
        <v>83</v>
      </c>
      <c r="C125" s="15">
        <v>304810.87350000005</v>
      </c>
      <c r="D125" s="15">
        <v>167411.554</v>
      </c>
      <c r="E125" s="15">
        <v>122624.15750000002</v>
      </c>
      <c r="F125" s="15">
        <v>14775.162</v>
      </c>
    </row>
    <row r="126" spans="1:6" x14ac:dyDescent="0.35">
      <c r="A126" s="12" t="s">
        <v>82</v>
      </c>
      <c r="B126" s="12" t="s">
        <v>717</v>
      </c>
      <c r="C126" s="15">
        <v>56444.783099999993</v>
      </c>
      <c r="D126" s="15">
        <v>56444.783099999993</v>
      </c>
      <c r="E126" s="15">
        <v>0</v>
      </c>
      <c r="F126" s="15">
        <v>0</v>
      </c>
    </row>
    <row r="127" spans="1:6" x14ac:dyDescent="0.35">
      <c r="A127" s="12" t="s">
        <v>82</v>
      </c>
      <c r="B127" s="12" t="s">
        <v>84</v>
      </c>
      <c r="C127" s="15">
        <v>2483.0630000000001</v>
      </c>
      <c r="D127" s="15">
        <v>2093.7930000000001</v>
      </c>
      <c r="E127" s="15">
        <v>0</v>
      </c>
      <c r="F127" s="15">
        <v>389.27000000000004</v>
      </c>
    </row>
    <row r="128" spans="1:6" x14ac:dyDescent="0.35">
      <c r="A128" s="12" t="s">
        <v>82</v>
      </c>
      <c r="B128" s="12" t="s">
        <v>764</v>
      </c>
      <c r="C128" s="15">
        <v>104997.62800000001</v>
      </c>
      <c r="D128" s="15">
        <v>71483.953000000009</v>
      </c>
      <c r="E128" s="15">
        <v>26201.5</v>
      </c>
      <c r="F128" s="15">
        <v>7312.1750000000002</v>
      </c>
    </row>
    <row r="129" spans="1:6" x14ac:dyDescent="0.35">
      <c r="A129" s="12" t="s">
        <v>82</v>
      </c>
      <c r="B129" s="12" t="s">
        <v>85</v>
      </c>
      <c r="C129" s="15">
        <v>15816.535300000003</v>
      </c>
      <c r="D129" s="15">
        <v>15816.535300000003</v>
      </c>
      <c r="E129" s="15">
        <v>0</v>
      </c>
      <c r="F129" s="15">
        <v>0</v>
      </c>
    </row>
    <row r="130" spans="1:6" x14ac:dyDescent="0.35">
      <c r="A130" s="12" t="s">
        <v>82</v>
      </c>
      <c r="B130" s="12" t="s">
        <v>721</v>
      </c>
      <c r="C130" s="15">
        <v>47236.007100000003</v>
      </c>
      <c r="D130" s="15">
        <v>47236.007100000003</v>
      </c>
      <c r="E130" s="15">
        <v>0</v>
      </c>
      <c r="F130" s="15">
        <v>0</v>
      </c>
    </row>
    <row r="131" spans="1:6" x14ac:dyDescent="0.35">
      <c r="A131" s="12" t="s">
        <v>82</v>
      </c>
      <c r="B131" s="12" t="s">
        <v>727</v>
      </c>
      <c r="C131" s="15">
        <v>14895.798499999999</v>
      </c>
      <c r="D131" s="15">
        <v>14895.798499999999</v>
      </c>
      <c r="E131" s="15">
        <v>0</v>
      </c>
      <c r="F131" s="15">
        <v>0</v>
      </c>
    </row>
    <row r="132" spans="1:6" x14ac:dyDescent="0.35">
      <c r="A132" s="12" t="s">
        <v>82</v>
      </c>
      <c r="B132" s="12" t="s">
        <v>732</v>
      </c>
      <c r="C132" s="15">
        <v>133716.5894</v>
      </c>
      <c r="D132" s="15">
        <v>109267.54840000003</v>
      </c>
      <c r="E132" s="15">
        <v>13430.625</v>
      </c>
      <c r="F132" s="15">
        <v>11018.416000000001</v>
      </c>
    </row>
    <row r="133" spans="1:6" x14ac:dyDescent="0.35">
      <c r="A133" s="12" t="s">
        <v>82</v>
      </c>
      <c r="B133" s="12" t="s">
        <v>86</v>
      </c>
      <c r="C133" s="15">
        <v>106838.34699999997</v>
      </c>
      <c r="D133" s="15">
        <v>101283.72199999997</v>
      </c>
      <c r="E133" s="15">
        <v>3628.625</v>
      </c>
      <c r="F133" s="15">
        <v>1926</v>
      </c>
    </row>
    <row r="134" spans="1:6" x14ac:dyDescent="0.35">
      <c r="A134" s="12" t="s">
        <v>82</v>
      </c>
      <c r="B134" s="12" t="s">
        <v>736</v>
      </c>
      <c r="C134" s="15">
        <v>42775.04020000001</v>
      </c>
      <c r="D134" s="15">
        <v>36124.340199999999</v>
      </c>
      <c r="E134" s="15">
        <v>0</v>
      </c>
      <c r="F134" s="15">
        <v>6650.7</v>
      </c>
    </row>
    <row r="135" spans="1:6" x14ac:dyDescent="0.35">
      <c r="A135" s="12" t="s">
        <v>82</v>
      </c>
      <c r="B135" s="12" t="s">
        <v>87</v>
      </c>
      <c r="C135" s="15">
        <v>175203.80499999999</v>
      </c>
      <c r="D135" s="15">
        <v>111653.518</v>
      </c>
      <c r="E135" s="15">
        <v>40310.286999999997</v>
      </c>
      <c r="F135" s="15">
        <v>23240</v>
      </c>
    </row>
    <row r="136" spans="1:6" x14ac:dyDescent="0.35">
      <c r="A136" s="12" t="s">
        <v>82</v>
      </c>
      <c r="B136" s="12" t="s">
        <v>88</v>
      </c>
      <c r="C136" s="15">
        <v>9139.7394999999997</v>
      </c>
      <c r="D136" s="15">
        <v>9139.7394999999997</v>
      </c>
      <c r="E136" s="15">
        <v>0</v>
      </c>
      <c r="F136" s="15">
        <v>0</v>
      </c>
    </row>
    <row r="137" spans="1:6" x14ac:dyDescent="0.35">
      <c r="A137" s="12" t="s">
        <v>82</v>
      </c>
      <c r="B137" s="12" t="s">
        <v>89</v>
      </c>
      <c r="C137" s="15">
        <v>226371.67440000002</v>
      </c>
      <c r="D137" s="15">
        <v>202721.67440000002</v>
      </c>
      <c r="E137" s="15">
        <v>23650</v>
      </c>
      <c r="F137" s="15">
        <v>0</v>
      </c>
    </row>
    <row r="138" spans="1:6" x14ac:dyDescent="0.35">
      <c r="A138" s="12" t="s">
        <v>82</v>
      </c>
      <c r="B138" s="12" t="s">
        <v>90</v>
      </c>
      <c r="C138" s="15">
        <v>125436.16970000003</v>
      </c>
      <c r="D138" s="15">
        <v>125432.72970000003</v>
      </c>
      <c r="E138" s="15">
        <v>0</v>
      </c>
      <c r="F138" s="15">
        <v>3.44</v>
      </c>
    </row>
    <row r="139" spans="1:6" x14ac:dyDescent="0.35">
      <c r="A139" s="12" t="s">
        <v>82</v>
      </c>
      <c r="B139" s="12" t="s">
        <v>91</v>
      </c>
      <c r="C139" s="15">
        <v>36946.832500000011</v>
      </c>
      <c r="D139" s="15">
        <v>36946.832500000011</v>
      </c>
      <c r="E139" s="15">
        <v>0</v>
      </c>
      <c r="F139" s="15">
        <v>0</v>
      </c>
    </row>
    <row r="140" spans="1:6" x14ac:dyDescent="0.35">
      <c r="A140" s="12" t="s">
        <v>82</v>
      </c>
      <c r="B140" s="12" t="s">
        <v>92</v>
      </c>
      <c r="C140" s="15">
        <v>45496.219499999999</v>
      </c>
      <c r="D140" s="15">
        <v>45483.379499999995</v>
      </c>
      <c r="E140" s="15">
        <v>0</v>
      </c>
      <c r="F140" s="15">
        <v>12.84</v>
      </c>
    </row>
    <row r="141" spans="1:6" x14ac:dyDescent="0.35">
      <c r="A141" s="12" t="s">
        <v>82</v>
      </c>
      <c r="B141" s="12" t="s">
        <v>748</v>
      </c>
      <c r="C141" s="15">
        <v>12261.745500000001</v>
      </c>
      <c r="D141" s="15">
        <v>12261.745500000001</v>
      </c>
      <c r="E141" s="15">
        <v>0</v>
      </c>
      <c r="F141" s="15">
        <v>0</v>
      </c>
    </row>
    <row r="142" spans="1:6" x14ac:dyDescent="0.35">
      <c r="A142" s="12" t="s">
        <v>93</v>
      </c>
      <c r="B142" s="12" t="s">
        <v>94</v>
      </c>
      <c r="C142" s="15">
        <v>98020.829000000012</v>
      </c>
      <c r="D142" s="15">
        <v>92920.829000000012</v>
      </c>
      <c r="E142" s="15">
        <v>5100</v>
      </c>
      <c r="F142" s="15">
        <v>0</v>
      </c>
    </row>
    <row r="143" spans="1:6" x14ac:dyDescent="0.35">
      <c r="A143" s="12" t="s">
        <v>93</v>
      </c>
      <c r="B143" s="12" t="s">
        <v>745</v>
      </c>
      <c r="C143" s="15">
        <v>70361.887000000002</v>
      </c>
      <c r="D143" s="15">
        <v>70361.887000000002</v>
      </c>
      <c r="E143" s="15">
        <v>0</v>
      </c>
      <c r="F143" s="15">
        <v>0</v>
      </c>
    </row>
    <row r="144" spans="1:6" x14ac:dyDescent="0.35">
      <c r="A144" s="12" t="s">
        <v>93</v>
      </c>
      <c r="B144" s="12" t="s">
        <v>95</v>
      </c>
      <c r="C144" s="15">
        <v>21976.117500000004</v>
      </c>
      <c r="D144" s="15">
        <v>21976.117500000004</v>
      </c>
      <c r="E144" s="15">
        <v>0</v>
      </c>
      <c r="F144" s="15">
        <v>0</v>
      </c>
    </row>
    <row r="145" spans="1:6" x14ac:dyDescent="0.35">
      <c r="A145" s="12" t="s">
        <v>96</v>
      </c>
      <c r="B145" s="12" t="s">
        <v>97</v>
      </c>
      <c r="C145" s="15">
        <v>23125.272000000001</v>
      </c>
      <c r="D145" s="15">
        <v>3205.2719999999999</v>
      </c>
      <c r="E145" s="15">
        <v>0</v>
      </c>
      <c r="F145" s="15">
        <v>19920</v>
      </c>
    </row>
    <row r="146" spans="1:6" x14ac:dyDescent="0.35">
      <c r="A146" s="12" t="s">
        <v>96</v>
      </c>
      <c r="B146" s="12" t="s">
        <v>98</v>
      </c>
      <c r="C146" s="15">
        <v>49698.76</v>
      </c>
      <c r="D146" s="15">
        <v>27380.36</v>
      </c>
      <c r="E146" s="15">
        <v>22318.400000000001</v>
      </c>
      <c r="F146" s="15">
        <v>0</v>
      </c>
    </row>
    <row r="147" spans="1:6" x14ac:dyDescent="0.35">
      <c r="A147" s="12" t="s">
        <v>96</v>
      </c>
      <c r="B147" s="12" t="s">
        <v>99</v>
      </c>
      <c r="C147" s="15">
        <v>6327.317</v>
      </c>
      <c r="D147" s="15">
        <v>6182.3330000000005</v>
      </c>
      <c r="E147" s="15">
        <v>0</v>
      </c>
      <c r="F147" s="15">
        <v>144.98400000000001</v>
      </c>
    </row>
    <row r="148" spans="1:6" x14ac:dyDescent="0.35">
      <c r="A148" s="12" t="s">
        <v>96</v>
      </c>
      <c r="B148" s="12" t="s">
        <v>100</v>
      </c>
      <c r="C148" s="15">
        <v>1672.7159999999999</v>
      </c>
      <c r="D148" s="15">
        <v>1364.556</v>
      </c>
      <c r="E148" s="15">
        <v>0</v>
      </c>
      <c r="F148" s="15">
        <v>308.15999999999997</v>
      </c>
    </row>
    <row r="149" spans="1:6" x14ac:dyDescent="0.35">
      <c r="A149" s="12" t="s">
        <v>96</v>
      </c>
      <c r="B149" s="12" t="s">
        <v>101</v>
      </c>
      <c r="C149" s="15">
        <v>31834.771000000001</v>
      </c>
      <c r="D149" s="15">
        <v>12946.300999999999</v>
      </c>
      <c r="E149" s="15">
        <v>18888.47</v>
      </c>
      <c r="F149" s="15">
        <v>0</v>
      </c>
    </row>
    <row r="150" spans="1:6" x14ac:dyDescent="0.35">
      <c r="A150" s="12" t="s">
        <v>96</v>
      </c>
      <c r="B150" s="12" t="s">
        <v>102</v>
      </c>
      <c r="C150" s="15">
        <v>110522.43700000001</v>
      </c>
      <c r="D150" s="15">
        <v>25191.110999999997</v>
      </c>
      <c r="E150" s="15">
        <v>78393.446000000011</v>
      </c>
      <c r="F150" s="15">
        <v>6937.8799999999992</v>
      </c>
    </row>
    <row r="151" spans="1:6" x14ac:dyDescent="0.35">
      <c r="A151" s="12" t="s">
        <v>96</v>
      </c>
      <c r="B151" s="12" t="s">
        <v>833</v>
      </c>
      <c r="C151" s="16"/>
      <c r="D151" s="16"/>
      <c r="E151" s="16"/>
      <c r="F151" s="16"/>
    </row>
    <row r="152" spans="1:6" x14ac:dyDescent="0.35">
      <c r="A152" s="12" t="s">
        <v>96</v>
      </c>
      <c r="B152" s="12" t="s">
        <v>103</v>
      </c>
      <c r="C152" s="15">
        <v>227.5</v>
      </c>
      <c r="D152" s="15">
        <v>227.5</v>
      </c>
      <c r="E152" s="15">
        <v>0</v>
      </c>
      <c r="F152" s="15">
        <v>0</v>
      </c>
    </row>
    <row r="153" spans="1:6" ht="29" x14ac:dyDescent="0.35">
      <c r="A153" s="12" t="s">
        <v>96</v>
      </c>
      <c r="B153" s="12" t="s">
        <v>765</v>
      </c>
      <c r="C153" s="15">
        <v>130133.05269999999</v>
      </c>
      <c r="D153" s="15">
        <v>10500</v>
      </c>
      <c r="E153" s="15">
        <v>95344.352699999989</v>
      </c>
      <c r="F153" s="15">
        <v>24288.700000000004</v>
      </c>
    </row>
    <row r="154" spans="1:6" x14ac:dyDescent="0.35">
      <c r="A154" s="12" t="s">
        <v>96</v>
      </c>
      <c r="B154" s="12" t="s">
        <v>766</v>
      </c>
      <c r="C154" s="15">
        <v>2233.7039999999997</v>
      </c>
      <c r="D154" s="15">
        <v>2233.7039999999997</v>
      </c>
      <c r="E154" s="15">
        <v>0</v>
      </c>
      <c r="F154" s="15">
        <v>0</v>
      </c>
    </row>
    <row r="155" spans="1:6" x14ac:dyDescent="0.35">
      <c r="A155" s="12" t="s">
        <v>96</v>
      </c>
      <c r="B155" s="12" t="s">
        <v>104</v>
      </c>
      <c r="C155" s="15">
        <v>16342.952499999999</v>
      </c>
      <c r="D155" s="15">
        <v>392.89000000000004</v>
      </c>
      <c r="E155" s="15">
        <v>10202.5625</v>
      </c>
      <c r="F155" s="15">
        <v>5747.5</v>
      </c>
    </row>
    <row r="156" spans="1:6" ht="29" x14ac:dyDescent="0.35">
      <c r="A156" s="12" t="s">
        <v>96</v>
      </c>
      <c r="B156" s="12" t="s">
        <v>105</v>
      </c>
      <c r="C156" s="15">
        <v>227.5</v>
      </c>
      <c r="D156" s="15">
        <v>227.5</v>
      </c>
      <c r="E156" s="15">
        <v>0</v>
      </c>
      <c r="F156" s="15">
        <v>0</v>
      </c>
    </row>
    <row r="157" spans="1:6" x14ac:dyDescent="0.35">
      <c r="A157" s="12" t="s">
        <v>96</v>
      </c>
      <c r="B157" s="12" t="s">
        <v>106</v>
      </c>
      <c r="C157" s="15">
        <v>7657.6</v>
      </c>
      <c r="D157" s="15">
        <v>7657.6</v>
      </c>
      <c r="E157" s="15">
        <v>0</v>
      </c>
      <c r="F157" s="15">
        <v>0</v>
      </c>
    </row>
    <row r="158" spans="1:6" x14ac:dyDescent="0.35">
      <c r="A158" s="12" t="s">
        <v>96</v>
      </c>
      <c r="B158" s="12" t="s">
        <v>107</v>
      </c>
      <c r="C158" s="15">
        <v>53251.409999999996</v>
      </c>
      <c r="D158" s="15">
        <v>8388.41</v>
      </c>
      <c r="E158" s="15">
        <v>44863</v>
      </c>
      <c r="F158" s="15">
        <v>0</v>
      </c>
    </row>
    <row r="159" spans="1:6" x14ac:dyDescent="0.35">
      <c r="A159" s="12" t="s">
        <v>96</v>
      </c>
      <c r="B159" s="12" t="s">
        <v>108</v>
      </c>
      <c r="C159" s="15">
        <v>58664.76</v>
      </c>
      <c r="D159" s="15">
        <v>4241.63</v>
      </c>
      <c r="E159" s="15">
        <v>11094.41</v>
      </c>
      <c r="F159" s="15">
        <v>43328.72</v>
      </c>
    </row>
    <row r="160" spans="1:6" x14ac:dyDescent="0.35">
      <c r="A160" s="12" t="s">
        <v>96</v>
      </c>
      <c r="B160" s="12" t="s">
        <v>109</v>
      </c>
      <c r="C160" s="15">
        <v>77949.247000000003</v>
      </c>
      <c r="D160" s="15">
        <v>77949.247000000003</v>
      </c>
      <c r="E160" s="15">
        <v>0</v>
      </c>
      <c r="F160" s="15">
        <v>0</v>
      </c>
    </row>
    <row r="161" spans="1:6" x14ac:dyDescent="0.35">
      <c r="A161" s="12" t="s">
        <v>96</v>
      </c>
      <c r="B161" s="12" t="s">
        <v>110</v>
      </c>
      <c r="C161" s="15">
        <v>78807.409</v>
      </c>
      <c r="D161" s="15">
        <v>2695</v>
      </c>
      <c r="E161" s="15">
        <v>20895.224999999999</v>
      </c>
      <c r="F161" s="15">
        <v>55217.184000000001</v>
      </c>
    </row>
    <row r="162" spans="1:6" x14ac:dyDescent="0.35">
      <c r="A162" s="12" t="s">
        <v>96</v>
      </c>
      <c r="B162" s="12" t="s">
        <v>767</v>
      </c>
      <c r="C162" s="15">
        <v>107258.06800000001</v>
      </c>
      <c r="D162" s="15">
        <v>17538.751</v>
      </c>
      <c r="E162" s="15">
        <v>71459.31700000001</v>
      </c>
      <c r="F162" s="15">
        <v>18260</v>
      </c>
    </row>
    <row r="163" spans="1:6" x14ac:dyDescent="0.35">
      <c r="A163" s="12" t="s">
        <v>96</v>
      </c>
      <c r="B163" s="12" t="s">
        <v>768</v>
      </c>
      <c r="C163" s="15">
        <v>20815.8472</v>
      </c>
      <c r="D163" s="15">
        <v>0</v>
      </c>
      <c r="E163" s="15">
        <v>19703.047200000001</v>
      </c>
      <c r="F163" s="15">
        <v>1112.8</v>
      </c>
    </row>
    <row r="164" spans="1:6" x14ac:dyDescent="0.35">
      <c r="A164" s="12" t="s">
        <v>96</v>
      </c>
      <c r="B164" s="12" t="s">
        <v>111</v>
      </c>
      <c r="C164" s="15">
        <v>47749.504999999997</v>
      </c>
      <c r="D164" s="15">
        <v>9237.5049999999992</v>
      </c>
      <c r="E164" s="15">
        <v>0</v>
      </c>
      <c r="F164" s="15">
        <v>38512</v>
      </c>
    </row>
    <row r="165" spans="1:6" x14ac:dyDescent="0.35">
      <c r="A165" s="12" t="s">
        <v>96</v>
      </c>
      <c r="B165" s="12" t="s">
        <v>112</v>
      </c>
      <c r="C165" s="15">
        <v>0</v>
      </c>
      <c r="D165" s="15">
        <v>0</v>
      </c>
      <c r="E165" s="15">
        <v>0</v>
      </c>
      <c r="F165" s="15">
        <v>0</v>
      </c>
    </row>
    <row r="166" spans="1:6" x14ac:dyDescent="0.35">
      <c r="A166" s="12" t="s">
        <v>96</v>
      </c>
      <c r="B166" s="12" t="s">
        <v>113</v>
      </c>
      <c r="C166" s="15">
        <v>120639.9155</v>
      </c>
      <c r="D166" s="15">
        <v>1758.1439999999998</v>
      </c>
      <c r="E166" s="15">
        <v>89815.537500000006</v>
      </c>
      <c r="F166" s="15">
        <v>29066.234</v>
      </c>
    </row>
    <row r="167" spans="1:6" x14ac:dyDescent="0.35">
      <c r="A167" s="12" t="s">
        <v>96</v>
      </c>
      <c r="B167" s="12" t="s">
        <v>114</v>
      </c>
      <c r="C167" s="15">
        <v>225839.33200000005</v>
      </c>
      <c r="D167" s="15">
        <v>37989.508999999998</v>
      </c>
      <c r="E167" s="15">
        <v>137482.89300000004</v>
      </c>
      <c r="F167" s="15">
        <v>50366.93</v>
      </c>
    </row>
    <row r="168" spans="1:6" x14ac:dyDescent="0.35">
      <c r="A168" s="12" t="s">
        <v>96</v>
      </c>
      <c r="B168" s="12" t="s">
        <v>769</v>
      </c>
      <c r="C168" s="15">
        <v>37831.435100000002</v>
      </c>
      <c r="D168" s="15">
        <v>22519.125</v>
      </c>
      <c r="E168" s="15">
        <v>15162.938099999999</v>
      </c>
      <c r="F168" s="15">
        <v>149.37199999999999</v>
      </c>
    </row>
    <row r="169" spans="1:6" x14ac:dyDescent="0.35">
      <c r="A169" s="12" t="s">
        <v>96</v>
      </c>
      <c r="B169" s="12" t="s">
        <v>886</v>
      </c>
      <c r="C169" s="15">
        <v>13709.939</v>
      </c>
      <c r="D169" s="15">
        <v>4284.9390000000003</v>
      </c>
      <c r="E169" s="15">
        <v>9425</v>
      </c>
      <c r="F169" s="15">
        <v>0</v>
      </c>
    </row>
    <row r="170" spans="1:6" x14ac:dyDescent="0.35">
      <c r="A170" s="12" t="s">
        <v>96</v>
      </c>
      <c r="B170" s="12" t="s">
        <v>887</v>
      </c>
      <c r="C170" s="15">
        <v>52500.512000000002</v>
      </c>
      <c r="D170" s="15">
        <v>26638.311999999998</v>
      </c>
      <c r="E170" s="15">
        <v>25862.2</v>
      </c>
      <c r="F170" s="15">
        <v>0</v>
      </c>
    </row>
    <row r="171" spans="1:6" x14ac:dyDescent="0.35">
      <c r="A171" s="12" t="s">
        <v>96</v>
      </c>
      <c r="B171" s="12" t="s">
        <v>115</v>
      </c>
      <c r="C171" s="15">
        <v>35017.943999999996</v>
      </c>
      <c r="D171" s="15">
        <v>2981.6200000000003</v>
      </c>
      <c r="E171" s="15">
        <v>31787.324000000001</v>
      </c>
      <c r="F171" s="15">
        <v>249</v>
      </c>
    </row>
    <row r="172" spans="1:6" ht="29" x14ac:dyDescent="0.35">
      <c r="A172" s="12" t="s">
        <v>96</v>
      </c>
      <c r="B172" s="12" t="s">
        <v>116</v>
      </c>
      <c r="C172" s="15">
        <v>18513.912499999999</v>
      </c>
      <c r="D172" s="15">
        <v>3801.1</v>
      </c>
      <c r="E172" s="15">
        <v>14670.012500000001</v>
      </c>
      <c r="F172" s="15">
        <v>42.8</v>
      </c>
    </row>
    <row r="173" spans="1:6" x14ac:dyDescent="0.35">
      <c r="A173" s="12" t="s">
        <v>96</v>
      </c>
      <c r="B173" s="12" t="s">
        <v>117</v>
      </c>
      <c r="C173" s="15">
        <v>10953.125</v>
      </c>
      <c r="D173" s="15">
        <v>0</v>
      </c>
      <c r="E173" s="15">
        <v>10603.125</v>
      </c>
      <c r="F173" s="15">
        <v>350.00000000000006</v>
      </c>
    </row>
    <row r="174" spans="1:6" x14ac:dyDescent="0.35">
      <c r="A174" s="12" t="s">
        <v>96</v>
      </c>
      <c r="B174" s="12" t="s">
        <v>118</v>
      </c>
      <c r="C174" s="15">
        <v>831.81700000000001</v>
      </c>
      <c r="D174" s="15">
        <v>831.81700000000001</v>
      </c>
      <c r="E174" s="15">
        <v>0</v>
      </c>
      <c r="F174" s="15">
        <v>0</v>
      </c>
    </row>
    <row r="175" spans="1:6" x14ac:dyDescent="0.35">
      <c r="A175" s="12" t="s">
        <v>96</v>
      </c>
      <c r="B175" s="12" t="s">
        <v>119</v>
      </c>
      <c r="C175" s="15">
        <v>0</v>
      </c>
      <c r="D175" s="15">
        <v>0</v>
      </c>
      <c r="E175" s="15">
        <v>0</v>
      </c>
      <c r="F175" s="15">
        <v>0</v>
      </c>
    </row>
    <row r="176" spans="1:6" x14ac:dyDescent="0.35">
      <c r="A176" s="12" t="s">
        <v>96</v>
      </c>
      <c r="B176" s="12" t="s">
        <v>120</v>
      </c>
      <c r="C176" s="15">
        <v>103538.31470000002</v>
      </c>
      <c r="D176" s="15">
        <v>13704.103999999999</v>
      </c>
      <c r="E176" s="15">
        <v>89834.210699999996</v>
      </c>
      <c r="F176" s="15">
        <v>0</v>
      </c>
    </row>
    <row r="177" spans="1:6" x14ac:dyDescent="0.35">
      <c r="A177" s="12" t="s">
        <v>96</v>
      </c>
      <c r="B177" s="12" t="s">
        <v>770</v>
      </c>
      <c r="C177" s="15">
        <v>2597.79</v>
      </c>
      <c r="D177" s="15">
        <v>2597.79</v>
      </c>
      <c r="E177" s="15">
        <v>0</v>
      </c>
      <c r="F177" s="15">
        <v>0</v>
      </c>
    </row>
    <row r="178" spans="1:6" x14ac:dyDescent="0.35">
      <c r="A178" s="12" t="s">
        <v>121</v>
      </c>
      <c r="B178" s="12" t="s">
        <v>122</v>
      </c>
      <c r="C178" s="15">
        <v>43542.244899999998</v>
      </c>
      <c r="D178" s="15">
        <v>9181.969000000001</v>
      </c>
      <c r="E178" s="15">
        <v>34103.475900000005</v>
      </c>
      <c r="F178" s="15">
        <v>256.8</v>
      </c>
    </row>
    <row r="179" spans="1:6" x14ac:dyDescent="0.35">
      <c r="A179" s="12" t="s">
        <v>121</v>
      </c>
      <c r="B179" s="12" t="s">
        <v>888</v>
      </c>
      <c r="C179" s="15">
        <v>171660.55809999999</v>
      </c>
      <c r="D179" s="15">
        <v>67331.266000000003</v>
      </c>
      <c r="E179" s="15">
        <v>59438.292100000006</v>
      </c>
      <c r="F179" s="15">
        <v>44891</v>
      </c>
    </row>
    <row r="180" spans="1:6" x14ac:dyDescent="0.35">
      <c r="A180" s="12" t="s">
        <v>121</v>
      </c>
      <c r="B180" s="12" t="s">
        <v>889</v>
      </c>
      <c r="C180" s="15">
        <v>213394.74369999999</v>
      </c>
      <c r="D180" s="15">
        <v>66871.154999999999</v>
      </c>
      <c r="E180" s="15">
        <v>146158.80369999999</v>
      </c>
      <c r="F180" s="15">
        <v>364.78500000000003</v>
      </c>
    </row>
    <row r="181" spans="1:6" x14ac:dyDescent="0.35">
      <c r="A181" s="12" t="s">
        <v>121</v>
      </c>
      <c r="B181" s="12" t="s">
        <v>123</v>
      </c>
      <c r="C181" s="15">
        <v>104538.06050000001</v>
      </c>
      <c r="D181" s="15">
        <v>32548.832000000002</v>
      </c>
      <c r="E181" s="15">
        <v>52069.228499999997</v>
      </c>
      <c r="F181" s="15">
        <v>19920</v>
      </c>
    </row>
    <row r="182" spans="1:6" x14ac:dyDescent="0.35">
      <c r="A182" s="12" t="s">
        <v>121</v>
      </c>
      <c r="B182" s="12" t="s">
        <v>890</v>
      </c>
      <c r="C182" s="15">
        <v>13028.75</v>
      </c>
      <c r="D182" s="15">
        <v>5121.3500000000004</v>
      </c>
      <c r="E182" s="15">
        <v>5655</v>
      </c>
      <c r="F182" s="15">
        <v>2252.4</v>
      </c>
    </row>
    <row r="183" spans="1:6" x14ac:dyDescent="0.35">
      <c r="A183" s="12" t="s">
        <v>121</v>
      </c>
      <c r="B183" s="12" t="s">
        <v>124</v>
      </c>
      <c r="C183" s="15">
        <v>393855.3274999999</v>
      </c>
      <c r="D183" s="15">
        <v>153213.976</v>
      </c>
      <c r="E183" s="15">
        <v>231677.35150000002</v>
      </c>
      <c r="F183" s="15">
        <v>8964</v>
      </c>
    </row>
    <row r="184" spans="1:6" x14ac:dyDescent="0.35">
      <c r="A184" s="12" t="s">
        <v>121</v>
      </c>
      <c r="B184" s="12" t="s">
        <v>125</v>
      </c>
      <c r="C184" s="15">
        <v>12831.936</v>
      </c>
      <c r="D184" s="15">
        <v>1710.0319999999999</v>
      </c>
      <c r="E184" s="15">
        <v>7801.9039999999995</v>
      </c>
      <c r="F184" s="15">
        <v>3320</v>
      </c>
    </row>
    <row r="185" spans="1:6" x14ac:dyDescent="0.35">
      <c r="A185" s="12" t="s">
        <v>121</v>
      </c>
      <c r="B185" s="12" t="s">
        <v>126</v>
      </c>
      <c r="C185" s="15">
        <v>54889.272899999996</v>
      </c>
      <c r="D185" s="15">
        <v>26024.456999999999</v>
      </c>
      <c r="E185" s="15">
        <v>27873.827899999997</v>
      </c>
      <c r="F185" s="15">
        <v>990.98800000000006</v>
      </c>
    </row>
    <row r="186" spans="1:6" x14ac:dyDescent="0.35">
      <c r="A186" s="12" t="s">
        <v>121</v>
      </c>
      <c r="B186" s="12" t="s">
        <v>771</v>
      </c>
      <c r="C186" s="15">
        <v>5995.5940000000001</v>
      </c>
      <c r="D186" s="15">
        <v>1654.194</v>
      </c>
      <c r="E186" s="15">
        <v>4341.3999999999996</v>
      </c>
      <c r="F186" s="15">
        <v>0</v>
      </c>
    </row>
    <row r="187" spans="1:6" x14ac:dyDescent="0.35">
      <c r="A187" s="12" t="s">
        <v>121</v>
      </c>
      <c r="B187" s="12" t="s">
        <v>127</v>
      </c>
      <c r="C187" s="15">
        <v>37990.982499999998</v>
      </c>
      <c r="D187" s="15">
        <v>15227.244999999999</v>
      </c>
      <c r="E187" s="15">
        <v>21729.337500000001</v>
      </c>
      <c r="F187" s="15">
        <v>1034.4000000000001</v>
      </c>
    </row>
    <row r="188" spans="1:6" x14ac:dyDescent="0.35">
      <c r="A188" s="12" t="s">
        <v>121</v>
      </c>
      <c r="B188" s="12" t="s">
        <v>129</v>
      </c>
      <c r="C188" s="15">
        <v>220492.717</v>
      </c>
      <c r="D188" s="15">
        <v>100030.52399999999</v>
      </c>
      <c r="E188" s="15">
        <v>99050.833000000013</v>
      </c>
      <c r="F188" s="15">
        <v>21411.360000000001</v>
      </c>
    </row>
    <row r="189" spans="1:6" x14ac:dyDescent="0.35">
      <c r="A189" s="12" t="s">
        <v>121</v>
      </c>
      <c r="B189" s="12" t="s">
        <v>891</v>
      </c>
      <c r="C189" s="15">
        <v>132725.13990000001</v>
      </c>
      <c r="D189" s="15">
        <v>53812.770000000004</v>
      </c>
      <c r="E189" s="15">
        <v>78909.969899999996</v>
      </c>
      <c r="F189" s="15">
        <v>2.4</v>
      </c>
    </row>
    <row r="190" spans="1:6" x14ac:dyDescent="0.35">
      <c r="A190" s="12" t="s">
        <v>121</v>
      </c>
      <c r="B190" s="12" t="s">
        <v>130</v>
      </c>
      <c r="C190" s="15">
        <v>159512.86199999994</v>
      </c>
      <c r="D190" s="15">
        <v>69046.703999999998</v>
      </c>
      <c r="E190" s="15">
        <v>61604.557999999997</v>
      </c>
      <c r="F190" s="15">
        <v>28861.600000000002</v>
      </c>
    </row>
    <row r="191" spans="1:6" x14ac:dyDescent="0.35">
      <c r="A191" s="12" t="s">
        <v>121</v>
      </c>
      <c r="B191" s="12" t="s">
        <v>131</v>
      </c>
      <c r="C191" s="15">
        <v>28559.199000000001</v>
      </c>
      <c r="D191" s="15">
        <v>3168.6270000000004</v>
      </c>
      <c r="E191" s="15">
        <v>25390.572</v>
      </c>
      <c r="F191" s="15">
        <v>0</v>
      </c>
    </row>
    <row r="192" spans="1:6" x14ac:dyDescent="0.35">
      <c r="A192" s="12" t="s">
        <v>121</v>
      </c>
      <c r="B192" s="12" t="s">
        <v>132</v>
      </c>
      <c r="C192" s="15">
        <v>14113.0517</v>
      </c>
      <c r="D192" s="15">
        <v>2254.8000000000002</v>
      </c>
      <c r="E192" s="15">
        <v>11858.251700000001</v>
      </c>
      <c r="F192" s="15">
        <v>0</v>
      </c>
    </row>
    <row r="193" spans="1:6" ht="29" x14ac:dyDescent="0.35">
      <c r="A193" s="12" t="s">
        <v>121</v>
      </c>
      <c r="B193" s="12" t="s">
        <v>133</v>
      </c>
      <c r="C193" s="15">
        <v>251.25</v>
      </c>
      <c r="D193" s="15">
        <v>251.25</v>
      </c>
      <c r="E193" s="15">
        <v>0</v>
      </c>
      <c r="F193" s="15">
        <v>0</v>
      </c>
    </row>
    <row r="194" spans="1:6" x14ac:dyDescent="0.35">
      <c r="A194" s="12" t="s">
        <v>121</v>
      </c>
      <c r="B194" s="12" t="s">
        <v>134</v>
      </c>
      <c r="C194" s="15">
        <v>242.964</v>
      </c>
      <c r="D194" s="15">
        <v>242.964</v>
      </c>
      <c r="E194" s="15">
        <v>0</v>
      </c>
      <c r="F194" s="15">
        <v>0</v>
      </c>
    </row>
    <row r="195" spans="1:6" x14ac:dyDescent="0.35">
      <c r="A195" s="12" t="s">
        <v>121</v>
      </c>
      <c r="B195" s="12" t="s">
        <v>135</v>
      </c>
      <c r="C195" s="15">
        <v>20921.55</v>
      </c>
      <c r="D195" s="15">
        <v>1604.5999999999997</v>
      </c>
      <c r="E195" s="15">
        <v>19316.95</v>
      </c>
      <c r="F195" s="15">
        <v>0</v>
      </c>
    </row>
    <row r="196" spans="1:6" x14ac:dyDescent="0.35">
      <c r="A196" s="12" t="s">
        <v>121</v>
      </c>
      <c r="B196" s="12" t="s">
        <v>892</v>
      </c>
      <c r="C196" s="15">
        <v>200382.3775</v>
      </c>
      <c r="D196" s="15">
        <v>49916.754000000008</v>
      </c>
      <c r="E196" s="15">
        <v>114654.44350000001</v>
      </c>
      <c r="F196" s="15">
        <v>35811.18</v>
      </c>
    </row>
    <row r="197" spans="1:6" ht="29" x14ac:dyDescent="0.35">
      <c r="A197" s="12" t="s">
        <v>121</v>
      </c>
      <c r="B197" s="12" t="s">
        <v>136</v>
      </c>
      <c r="C197" s="15">
        <v>4554.25</v>
      </c>
      <c r="D197" s="15">
        <v>4554.25</v>
      </c>
      <c r="E197" s="15">
        <v>0</v>
      </c>
      <c r="F197" s="15">
        <v>0</v>
      </c>
    </row>
    <row r="198" spans="1:6" x14ac:dyDescent="0.35">
      <c r="A198" s="12" t="s">
        <v>121</v>
      </c>
      <c r="B198" s="12" t="s">
        <v>137</v>
      </c>
      <c r="C198" s="15">
        <v>115008.94999999998</v>
      </c>
      <c r="D198" s="15">
        <v>33287.464999999997</v>
      </c>
      <c r="E198" s="15">
        <v>64241.685000000005</v>
      </c>
      <c r="F198" s="15">
        <v>17479.8</v>
      </c>
    </row>
    <row r="199" spans="1:6" x14ac:dyDescent="0.35">
      <c r="A199" s="12" t="s">
        <v>121</v>
      </c>
      <c r="B199" s="12" t="s">
        <v>138</v>
      </c>
      <c r="C199" s="15">
        <v>288325.66509999998</v>
      </c>
      <c r="D199" s="15">
        <v>106877.409</v>
      </c>
      <c r="E199" s="15">
        <v>167678.0961</v>
      </c>
      <c r="F199" s="15">
        <v>13770.16</v>
      </c>
    </row>
    <row r="200" spans="1:6" x14ac:dyDescent="0.35">
      <c r="A200" s="12" t="s">
        <v>121</v>
      </c>
      <c r="B200" s="12" t="s">
        <v>139</v>
      </c>
      <c r="C200" s="15">
        <v>117198.03349999999</v>
      </c>
      <c r="D200" s="15">
        <v>29904.415999999997</v>
      </c>
      <c r="E200" s="15">
        <v>87044.617499999993</v>
      </c>
      <c r="F200" s="15">
        <v>249</v>
      </c>
    </row>
    <row r="201" spans="1:6" x14ac:dyDescent="0.35">
      <c r="A201" s="12" t="s">
        <v>121</v>
      </c>
      <c r="B201" s="12" t="s">
        <v>893</v>
      </c>
      <c r="C201" s="15">
        <v>163449.41149999996</v>
      </c>
      <c r="D201" s="15">
        <v>44165.838000000003</v>
      </c>
      <c r="E201" s="15">
        <v>110485.5735</v>
      </c>
      <c r="F201" s="15">
        <v>8798</v>
      </c>
    </row>
    <row r="202" spans="1:6" ht="29" x14ac:dyDescent="0.35">
      <c r="A202" s="12" t="s">
        <v>121</v>
      </c>
      <c r="B202" s="12" t="s">
        <v>140</v>
      </c>
      <c r="C202" s="15">
        <v>71626.917000000001</v>
      </c>
      <c r="D202" s="15">
        <v>31059.017000000003</v>
      </c>
      <c r="E202" s="15">
        <v>40401.9</v>
      </c>
      <c r="F202" s="15">
        <v>166</v>
      </c>
    </row>
    <row r="203" spans="1:6" x14ac:dyDescent="0.35">
      <c r="A203" s="12" t="s">
        <v>121</v>
      </c>
      <c r="B203" s="12" t="s">
        <v>141</v>
      </c>
      <c r="C203" s="15">
        <v>290379.99420000002</v>
      </c>
      <c r="D203" s="15">
        <v>125876.86599999998</v>
      </c>
      <c r="E203" s="15">
        <v>111383.12819999999</v>
      </c>
      <c r="F203" s="15">
        <v>53120</v>
      </c>
    </row>
    <row r="204" spans="1:6" ht="29" x14ac:dyDescent="0.35">
      <c r="A204" s="12" t="s">
        <v>121</v>
      </c>
      <c r="B204" s="12" t="s">
        <v>142</v>
      </c>
      <c r="C204" s="15">
        <v>75598.09199999999</v>
      </c>
      <c r="D204" s="15">
        <v>29335.941999999995</v>
      </c>
      <c r="E204" s="15">
        <v>44768.75</v>
      </c>
      <c r="F204" s="15">
        <v>1493.4</v>
      </c>
    </row>
    <row r="205" spans="1:6" x14ac:dyDescent="0.35">
      <c r="A205" s="12" t="s">
        <v>121</v>
      </c>
      <c r="B205" s="12" t="s">
        <v>143</v>
      </c>
      <c r="C205" s="15">
        <v>11137.324000000001</v>
      </c>
      <c r="D205" s="15">
        <v>4090.8240000000001</v>
      </c>
      <c r="E205" s="15">
        <v>7046.5</v>
      </c>
      <c r="F205" s="15">
        <v>0</v>
      </c>
    </row>
    <row r="206" spans="1:6" x14ac:dyDescent="0.35">
      <c r="A206" s="12" t="s">
        <v>121</v>
      </c>
      <c r="B206" s="12" t="s">
        <v>144</v>
      </c>
      <c r="C206" s="15">
        <v>193535.0428</v>
      </c>
      <c r="D206" s="15">
        <v>89123.911999999982</v>
      </c>
      <c r="E206" s="15">
        <v>104410.60699999999</v>
      </c>
      <c r="F206" s="15">
        <v>0.52380000000000004</v>
      </c>
    </row>
    <row r="207" spans="1:6" x14ac:dyDescent="0.35">
      <c r="A207" s="12" t="s">
        <v>121</v>
      </c>
      <c r="B207" s="12" t="s">
        <v>894</v>
      </c>
      <c r="C207" s="15">
        <v>70837.135000000009</v>
      </c>
      <c r="D207" s="15">
        <v>18004.824000000001</v>
      </c>
      <c r="E207" s="15">
        <v>10563.039000000001</v>
      </c>
      <c r="F207" s="15">
        <v>42269.271999999997</v>
      </c>
    </row>
    <row r="208" spans="1:6" x14ac:dyDescent="0.35">
      <c r="A208" s="12" t="s">
        <v>121</v>
      </c>
      <c r="B208" s="12" t="s">
        <v>145</v>
      </c>
      <c r="C208" s="15">
        <v>0</v>
      </c>
      <c r="D208" s="15">
        <v>0</v>
      </c>
      <c r="E208" s="15">
        <v>0</v>
      </c>
      <c r="F208" s="15">
        <v>0</v>
      </c>
    </row>
    <row r="209" spans="1:6" x14ac:dyDescent="0.35">
      <c r="A209" s="12" t="s">
        <v>147</v>
      </c>
      <c r="B209" s="12" t="s">
        <v>148</v>
      </c>
      <c r="C209" s="15">
        <v>1174.7040000000002</v>
      </c>
      <c r="D209" s="15">
        <v>1174.7040000000002</v>
      </c>
      <c r="E209" s="15">
        <v>0</v>
      </c>
      <c r="F209" s="15">
        <v>0</v>
      </c>
    </row>
    <row r="210" spans="1:6" x14ac:dyDescent="0.35">
      <c r="A210" s="12" t="s">
        <v>147</v>
      </c>
      <c r="B210" s="12" t="s">
        <v>149</v>
      </c>
      <c r="C210" s="15">
        <v>8115.8454999999994</v>
      </c>
      <c r="D210" s="15">
        <v>45.5</v>
      </c>
      <c r="E210" s="15">
        <v>2260.3454999999999</v>
      </c>
      <c r="F210" s="15">
        <v>5810</v>
      </c>
    </row>
    <row r="211" spans="1:6" x14ac:dyDescent="0.35">
      <c r="A211" s="12" t="s">
        <v>147</v>
      </c>
      <c r="B211" s="12" t="s">
        <v>150</v>
      </c>
      <c r="C211" s="15">
        <v>34471.531500000005</v>
      </c>
      <c r="D211" s="15">
        <v>2444.46</v>
      </c>
      <c r="E211" s="15">
        <v>11201.0715</v>
      </c>
      <c r="F211" s="15">
        <v>20826</v>
      </c>
    </row>
    <row r="212" spans="1:6" x14ac:dyDescent="0.35">
      <c r="A212" s="12" t="s">
        <v>147</v>
      </c>
      <c r="B212" s="12" t="s">
        <v>834</v>
      </c>
      <c r="C212" s="16"/>
      <c r="D212" s="16"/>
      <c r="E212" s="16"/>
      <c r="F212" s="16"/>
    </row>
    <row r="213" spans="1:6" x14ac:dyDescent="0.35">
      <c r="A213" s="12" t="s">
        <v>147</v>
      </c>
      <c r="B213" s="12" t="s">
        <v>772</v>
      </c>
      <c r="C213" s="15">
        <v>730.05000000000007</v>
      </c>
      <c r="D213" s="15">
        <v>730.05000000000007</v>
      </c>
      <c r="E213" s="15">
        <v>0</v>
      </c>
      <c r="F213" s="15">
        <v>0</v>
      </c>
    </row>
    <row r="214" spans="1:6" x14ac:dyDescent="0.35">
      <c r="A214" s="12" t="s">
        <v>147</v>
      </c>
      <c r="B214" s="12" t="s">
        <v>151</v>
      </c>
      <c r="C214" s="15">
        <v>11642.240000000002</v>
      </c>
      <c r="D214" s="15">
        <v>5832.2400000000007</v>
      </c>
      <c r="E214" s="15">
        <v>0</v>
      </c>
      <c r="F214" s="15">
        <v>5810</v>
      </c>
    </row>
    <row r="215" spans="1:6" x14ac:dyDescent="0.35">
      <c r="A215" s="12" t="s">
        <v>147</v>
      </c>
      <c r="B215" s="12" t="s">
        <v>152</v>
      </c>
      <c r="C215" s="15">
        <v>71.28</v>
      </c>
      <c r="D215" s="15">
        <v>71.28</v>
      </c>
      <c r="E215" s="15">
        <v>0</v>
      </c>
      <c r="F215" s="15">
        <v>0</v>
      </c>
    </row>
    <row r="216" spans="1:6" x14ac:dyDescent="0.35">
      <c r="A216" s="12" t="s">
        <v>147</v>
      </c>
      <c r="B216" s="12" t="s">
        <v>153</v>
      </c>
      <c r="C216" s="15">
        <v>81687.078200000004</v>
      </c>
      <c r="D216" s="15">
        <v>21444.400000000001</v>
      </c>
      <c r="E216" s="15">
        <v>33457.678200000002</v>
      </c>
      <c r="F216" s="15">
        <v>26785</v>
      </c>
    </row>
    <row r="217" spans="1:6" x14ac:dyDescent="0.35">
      <c r="A217" s="12" t="s">
        <v>147</v>
      </c>
      <c r="B217" s="12" t="s">
        <v>154</v>
      </c>
      <c r="C217" s="15">
        <v>93869.676999999996</v>
      </c>
      <c r="D217" s="15">
        <v>12203.592000000001</v>
      </c>
      <c r="E217" s="15">
        <v>41182.053</v>
      </c>
      <c r="F217" s="15">
        <v>40484.031999999999</v>
      </c>
    </row>
    <row r="218" spans="1:6" x14ac:dyDescent="0.35">
      <c r="A218" s="12" t="s">
        <v>147</v>
      </c>
      <c r="B218" s="12" t="s">
        <v>155</v>
      </c>
      <c r="C218" s="15">
        <v>916.68</v>
      </c>
      <c r="D218" s="15">
        <v>916.68</v>
      </c>
      <c r="E218" s="15">
        <v>0</v>
      </c>
      <c r="F218" s="15">
        <v>0</v>
      </c>
    </row>
    <row r="219" spans="1:6" x14ac:dyDescent="0.35">
      <c r="A219" s="12" t="s">
        <v>147</v>
      </c>
      <c r="B219" s="12" t="s">
        <v>156</v>
      </c>
      <c r="C219" s="16"/>
      <c r="D219" s="16"/>
      <c r="E219" s="16"/>
      <c r="F219" s="16"/>
    </row>
    <row r="220" spans="1:6" x14ac:dyDescent="0.35">
      <c r="A220" s="12" t="s">
        <v>147</v>
      </c>
      <c r="B220" s="12" t="s">
        <v>157</v>
      </c>
      <c r="C220" s="15">
        <v>483.9</v>
      </c>
      <c r="D220" s="15">
        <v>483.9</v>
      </c>
      <c r="E220" s="15">
        <v>0</v>
      </c>
      <c r="F220" s="15">
        <v>0</v>
      </c>
    </row>
    <row r="221" spans="1:6" x14ac:dyDescent="0.35">
      <c r="A221" s="12" t="s">
        <v>147</v>
      </c>
      <c r="B221" s="12" t="s">
        <v>158</v>
      </c>
      <c r="C221" s="15">
        <v>5279.2979999999998</v>
      </c>
      <c r="D221" s="15">
        <v>299.298</v>
      </c>
      <c r="E221" s="15">
        <v>0</v>
      </c>
      <c r="F221" s="15">
        <v>4980</v>
      </c>
    </row>
    <row r="222" spans="1:6" x14ac:dyDescent="0.35">
      <c r="A222" s="12" t="s">
        <v>147</v>
      </c>
      <c r="B222" s="12" t="s">
        <v>773</v>
      </c>
      <c r="C222" s="15">
        <v>2221.56</v>
      </c>
      <c r="D222" s="15">
        <v>2221.56</v>
      </c>
      <c r="E222" s="15">
        <v>0</v>
      </c>
      <c r="F222" s="15">
        <v>0</v>
      </c>
    </row>
    <row r="223" spans="1:6" x14ac:dyDescent="0.35">
      <c r="A223" s="12" t="s">
        <v>147</v>
      </c>
      <c r="B223" s="12" t="s">
        <v>159</v>
      </c>
      <c r="C223" s="15">
        <v>0</v>
      </c>
      <c r="D223" s="15">
        <v>0</v>
      </c>
      <c r="E223" s="15">
        <v>0</v>
      </c>
      <c r="F223" s="15">
        <v>0</v>
      </c>
    </row>
    <row r="224" spans="1:6" x14ac:dyDescent="0.35">
      <c r="A224" s="12" t="s">
        <v>147</v>
      </c>
      <c r="B224" s="12" t="s">
        <v>895</v>
      </c>
      <c r="C224" s="15">
        <v>67922.464999999997</v>
      </c>
      <c r="D224" s="15">
        <v>7940.4650000000001</v>
      </c>
      <c r="E224" s="15">
        <v>0</v>
      </c>
      <c r="F224" s="15">
        <v>59982</v>
      </c>
    </row>
    <row r="225" spans="1:6" x14ac:dyDescent="0.35">
      <c r="A225" s="12" t="s">
        <v>147</v>
      </c>
      <c r="B225" s="12" t="s">
        <v>160</v>
      </c>
      <c r="C225" s="15">
        <v>86434.21</v>
      </c>
      <c r="D225" s="15">
        <v>11462.889999999998</v>
      </c>
      <c r="E225" s="15">
        <v>8294</v>
      </c>
      <c r="F225" s="15">
        <v>66677.320000000007</v>
      </c>
    </row>
    <row r="226" spans="1:6" x14ac:dyDescent="0.35">
      <c r="A226" s="12" t="s">
        <v>147</v>
      </c>
      <c r="B226" s="12" t="s">
        <v>161</v>
      </c>
      <c r="C226" s="15">
        <v>0</v>
      </c>
      <c r="D226" s="15">
        <v>0</v>
      </c>
      <c r="E226" s="15">
        <v>0</v>
      </c>
      <c r="F226" s="15">
        <v>0</v>
      </c>
    </row>
    <row r="227" spans="1:6" x14ac:dyDescent="0.35">
      <c r="A227" s="12" t="s">
        <v>147</v>
      </c>
      <c r="B227" s="12" t="s">
        <v>162</v>
      </c>
      <c r="C227" s="15">
        <v>0</v>
      </c>
      <c r="D227" s="15">
        <v>0</v>
      </c>
      <c r="E227" s="15">
        <v>0</v>
      </c>
      <c r="F227" s="15">
        <v>0</v>
      </c>
    </row>
    <row r="228" spans="1:6" x14ac:dyDescent="0.35">
      <c r="A228" s="12" t="s">
        <v>147</v>
      </c>
      <c r="B228" s="12" t="s">
        <v>163</v>
      </c>
      <c r="C228" s="15">
        <v>342321.391</v>
      </c>
      <c r="D228" s="15">
        <v>169449.80099999998</v>
      </c>
      <c r="E228" s="15">
        <v>51745.689999999995</v>
      </c>
      <c r="F228" s="15">
        <v>121125.9</v>
      </c>
    </row>
    <row r="229" spans="1:6" x14ac:dyDescent="0.35">
      <c r="A229" s="12" t="s">
        <v>147</v>
      </c>
      <c r="B229" s="12" t="s">
        <v>164</v>
      </c>
      <c r="C229" s="15">
        <v>102832.96249999999</v>
      </c>
      <c r="D229" s="15">
        <v>12210.825000000001</v>
      </c>
      <c r="E229" s="15">
        <v>48603.587499999994</v>
      </c>
      <c r="F229" s="15">
        <v>42018.55</v>
      </c>
    </row>
    <row r="230" spans="1:6" x14ac:dyDescent="0.35">
      <c r="A230" s="12" t="s">
        <v>147</v>
      </c>
      <c r="B230" s="12" t="s">
        <v>165</v>
      </c>
      <c r="C230" s="15">
        <v>6913.95</v>
      </c>
      <c r="D230" s="15">
        <v>3615.2</v>
      </c>
      <c r="E230" s="15">
        <v>3298.75</v>
      </c>
      <c r="F230" s="15">
        <v>0</v>
      </c>
    </row>
    <row r="231" spans="1:6" x14ac:dyDescent="0.35">
      <c r="A231" s="12" t="s">
        <v>147</v>
      </c>
      <c r="B231" s="12" t="s">
        <v>166</v>
      </c>
      <c r="C231" s="15">
        <v>166757.48020000002</v>
      </c>
      <c r="D231" s="15">
        <v>7079.866</v>
      </c>
      <c r="E231" s="15">
        <v>47990.7042</v>
      </c>
      <c r="F231" s="15">
        <v>111686.91</v>
      </c>
    </row>
    <row r="232" spans="1:6" x14ac:dyDescent="0.35">
      <c r="A232" s="12" t="s">
        <v>147</v>
      </c>
      <c r="B232" s="12" t="s">
        <v>167</v>
      </c>
      <c r="C232" s="15">
        <v>75655.426999999996</v>
      </c>
      <c r="D232" s="15">
        <v>3807.402</v>
      </c>
      <c r="E232" s="15">
        <v>41196.675000000003</v>
      </c>
      <c r="F232" s="15">
        <v>30651.350000000002</v>
      </c>
    </row>
    <row r="233" spans="1:6" ht="29" x14ac:dyDescent="0.35">
      <c r="A233" s="12" t="s">
        <v>147</v>
      </c>
      <c r="B233" s="12" t="s">
        <v>774</v>
      </c>
      <c r="C233" s="15">
        <v>5342.9949999999999</v>
      </c>
      <c r="D233" s="15">
        <v>5010.9949999999999</v>
      </c>
      <c r="E233" s="15">
        <v>0</v>
      </c>
      <c r="F233" s="15">
        <v>332</v>
      </c>
    </row>
    <row r="234" spans="1:6" x14ac:dyDescent="0.35">
      <c r="A234" s="12" t="s">
        <v>147</v>
      </c>
      <c r="B234" s="12" t="s">
        <v>168</v>
      </c>
      <c r="C234" s="15">
        <v>40421.423999999999</v>
      </c>
      <c r="D234" s="15">
        <v>1456.3589999999999</v>
      </c>
      <c r="E234" s="15">
        <v>30913.065000000002</v>
      </c>
      <c r="F234" s="15">
        <v>8052.0000000000009</v>
      </c>
    </row>
    <row r="235" spans="1:6" x14ac:dyDescent="0.35">
      <c r="A235" s="12" t="s">
        <v>147</v>
      </c>
      <c r="B235" s="12" t="s">
        <v>169</v>
      </c>
      <c r="C235" s="15">
        <v>7470.0550000000012</v>
      </c>
      <c r="D235" s="15">
        <v>726.58</v>
      </c>
      <c r="E235" s="15">
        <v>0</v>
      </c>
      <c r="F235" s="15">
        <v>6743.4750000000013</v>
      </c>
    </row>
    <row r="236" spans="1:6" x14ac:dyDescent="0.35">
      <c r="A236" s="12" t="s">
        <v>147</v>
      </c>
      <c r="B236" s="12" t="s">
        <v>170</v>
      </c>
      <c r="C236" s="15">
        <v>97877.507499999992</v>
      </c>
      <c r="D236" s="15">
        <v>8009.9</v>
      </c>
      <c r="E236" s="15">
        <v>16884.887500000001</v>
      </c>
      <c r="F236" s="15">
        <v>72982.720000000001</v>
      </c>
    </row>
    <row r="237" spans="1:6" x14ac:dyDescent="0.35">
      <c r="A237" s="12" t="s">
        <v>171</v>
      </c>
      <c r="B237" s="12" t="s">
        <v>172</v>
      </c>
      <c r="C237" s="15">
        <v>289346.17799999996</v>
      </c>
      <c r="D237" s="15">
        <v>56754.222000000002</v>
      </c>
      <c r="E237" s="15">
        <v>6719.9849999999997</v>
      </c>
      <c r="F237" s="15">
        <v>225871.97099999999</v>
      </c>
    </row>
    <row r="238" spans="1:6" x14ac:dyDescent="0.35">
      <c r="A238" s="12" t="s">
        <v>171</v>
      </c>
      <c r="B238" s="12" t="s">
        <v>173</v>
      </c>
      <c r="C238" s="15">
        <v>269550.43300000002</v>
      </c>
      <c r="D238" s="15">
        <v>7259.5410000000011</v>
      </c>
      <c r="E238" s="15">
        <v>12654.508000000002</v>
      </c>
      <c r="F238" s="15">
        <v>249636.38400000002</v>
      </c>
    </row>
    <row r="239" spans="1:6" x14ac:dyDescent="0.35">
      <c r="A239" s="12" t="s">
        <v>171</v>
      </c>
      <c r="B239" s="12" t="s">
        <v>174</v>
      </c>
      <c r="C239" s="15">
        <v>84448.214999999982</v>
      </c>
      <c r="D239" s="15">
        <v>23131.043000000001</v>
      </c>
      <c r="E239" s="15">
        <v>0</v>
      </c>
      <c r="F239" s="15">
        <v>61317.171999999999</v>
      </c>
    </row>
    <row r="240" spans="1:6" x14ac:dyDescent="0.35">
      <c r="A240" s="12" t="s">
        <v>171</v>
      </c>
      <c r="B240" s="12" t="s">
        <v>175</v>
      </c>
      <c r="C240" s="15">
        <v>6178.5960000000005</v>
      </c>
      <c r="D240" s="15">
        <v>138.99600000000001</v>
      </c>
      <c r="E240" s="15">
        <v>6011.6</v>
      </c>
      <c r="F240" s="15">
        <v>28.000000000000004</v>
      </c>
    </row>
    <row r="241" spans="1:6" x14ac:dyDescent="0.35">
      <c r="A241" s="12" t="s">
        <v>171</v>
      </c>
      <c r="B241" s="12" t="s">
        <v>176</v>
      </c>
      <c r="C241" s="15">
        <v>17649.650000000001</v>
      </c>
      <c r="D241" s="15">
        <v>17649.650000000001</v>
      </c>
      <c r="E241" s="15">
        <v>0</v>
      </c>
      <c r="F241" s="15">
        <v>0</v>
      </c>
    </row>
    <row r="242" spans="1:6" x14ac:dyDescent="0.35">
      <c r="A242" s="12" t="s">
        <v>171</v>
      </c>
      <c r="B242" s="12" t="s">
        <v>177</v>
      </c>
      <c r="C242" s="15">
        <v>28521.9375</v>
      </c>
      <c r="D242" s="15">
        <v>0</v>
      </c>
      <c r="E242" s="15">
        <v>19391.9375</v>
      </c>
      <c r="F242" s="15">
        <v>9130</v>
      </c>
    </row>
    <row r="243" spans="1:6" x14ac:dyDescent="0.35">
      <c r="A243" s="12" t="s">
        <v>171</v>
      </c>
      <c r="B243" s="12" t="s">
        <v>178</v>
      </c>
      <c r="C243" s="15">
        <v>252520.99300000002</v>
      </c>
      <c r="D243" s="15">
        <v>1857.8530000000001</v>
      </c>
      <c r="E243" s="15">
        <v>0</v>
      </c>
      <c r="F243" s="15">
        <v>250663.14</v>
      </c>
    </row>
    <row r="244" spans="1:6" x14ac:dyDescent="0.35">
      <c r="A244" s="12" t="s">
        <v>171</v>
      </c>
      <c r="B244" s="12" t="s">
        <v>179</v>
      </c>
      <c r="C244" s="15">
        <v>121414.77149999999</v>
      </c>
      <c r="D244" s="15">
        <v>4395.6499999999996</v>
      </c>
      <c r="E244" s="15">
        <v>16211.6175</v>
      </c>
      <c r="F244" s="15">
        <v>100807.504</v>
      </c>
    </row>
    <row r="245" spans="1:6" x14ac:dyDescent="0.35">
      <c r="A245" s="12" t="s">
        <v>171</v>
      </c>
      <c r="B245" s="12" t="s">
        <v>180</v>
      </c>
      <c r="C245" s="15">
        <v>28114.576999999997</v>
      </c>
      <c r="D245" s="15">
        <v>3712.5770000000002</v>
      </c>
      <c r="E245" s="15">
        <v>0</v>
      </c>
      <c r="F245" s="15">
        <v>24402</v>
      </c>
    </row>
    <row r="246" spans="1:6" x14ac:dyDescent="0.35">
      <c r="A246" s="12" t="s">
        <v>171</v>
      </c>
      <c r="B246" s="12" t="s">
        <v>775</v>
      </c>
      <c r="C246" s="15">
        <v>99987.93349999997</v>
      </c>
      <c r="D246" s="15">
        <v>20345.538</v>
      </c>
      <c r="E246" s="15">
        <v>23.5625</v>
      </c>
      <c r="F246" s="15">
        <v>79618.832999999999</v>
      </c>
    </row>
    <row r="247" spans="1:6" x14ac:dyDescent="0.35">
      <c r="A247" s="12" t="s">
        <v>171</v>
      </c>
      <c r="B247" s="12" t="s">
        <v>181</v>
      </c>
      <c r="C247" s="15">
        <v>598014.09580000013</v>
      </c>
      <c r="D247" s="15">
        <v>132240.40999999997</v>
      </c>
      <c r="E247" s="15">
        <v>166610.0778</v>
      </c>
      <c r="F247" s="15">
        <v>299163.60800000007</v>
      </c>
    </row>
    <row r="248" spans="1:6" x14ac:dyDescent="0.35">
      <c r="A248" s="12" t="s">
        <v>171</v>
      </c>
      <c r="B248" s="12" t="s">
        <v>182</v>
      </c>
      <c r="C248" s="15">
        <v>21889.364999999998</v>
      </c>
      <c r="D248" s="15">
        <v>161.86500000000001</v>
      </c>
      <c r="E248" s="15">
        <v>4712.5</v>
      </c>
      <c r="F248" s="15">
        <v>17015</v>
      </c>
    </row>
    <row r="249" spans="1:6" x14ac:dyDescent="0.35">
      <c r="A249" s="12" t="s">
        <v>171</v>
      </c>
      <c r="B249" s="12" t="s">
        <v>183</v>
      </c>
      <c r="C249" s="15">
        <v>780298.88740000036</v>
      </c>
      <c r="D249" s="15">
        <v>47359.63</v>
      </c>
      <c r="E249" s="15">
        <v>179428.21239999999</v>
      </c>
      <c r="F249" s="15">
        <v>553511.04500000004</v>
      </c>
    </row>
    <row r="250" spans="1:6" x14ac:dyDescent="0.35">
      <c r="A250" s="12" t="s">
        <v>171</v>
      </c>
      <c r="B250" s="12" t="s">
        <v>184</v>
      </c>
      <c r="C250" s="15">
        <v>41380.44</v>
      </c>
      <c r="D250" s="15">
        <v>5682.44</v>
      </c>
      <c r="E250" s="15">
        <v>0</v>
      </c>
      <c r="F250" s="15">
        <v>35698</v>
      </c>
    </row>
    <row r="251" spans="1:6" x14ac:dyDescent="0.35">
      <c r="A251" s="12" t="s">
        <v>185</v>
      </c>
      <c r="B251" s="12" t="s">
        <v>186</v>
      </c>
      <c r="C251" s="15">
        <v>55073.047500000008</v>
      </c>
      <c r="D251" s="15">
        <v>23318.669000000002</v>
      </c>
      <c r="E251" s="15">
        <v>31652.5625</v>
      </c>
      <c r="F251" s="15">
        <v>101.816</v>
      </c>
    </row>
    <row r="252" spans="1:6" x14ac:dyDescent="0.35">
      <c r="A252" s="12" t="s">
        <v>185</v>
      </c>
      <c r="B252" s="12" t="s">
        <v>187</v>
      </c>
      <c r="C252" s="15">
        <v>758.15800000000002</v>
      </c>
      <c r="D252" s="15">
        <v>756.43799999999999</v>
      </c>
      <c r="E252" s="15">
        <v>0</v>
      </c>
      <c r="F252" s="15">
        <v>1.72</v>
      </c>
    </row>
    <row r="253" spans="1:6" x14ac:dyDescent="0.35">
      <c r="A253" s="12" t="s">
        <v>185</v>
      </c>
      <c r="B253" s="12" t="s">
        <v>896</v>
      </c>
      <c r="C253" s="15">
        <v>227.5</v>
      </c>
      <c r="D253" s="15">
        <v>227.5</v>
      </c>
      <c r="E253" s="15">
        <v>0</v>
      </c>
      <c r="F253" s="15">
        <v>0</v>
      </c>
    </row>
    <row r="254" spans="1:6" x14ac:dyDescent="0.35">
      <c r="A254" s="12" t="s">
        <v>185</v>
      </c>
      <c r="B254" s="12" t="s">
        <v>897</v>
      </c>
      <c r="C254" s="15">
        <v>34961.696000000004</v>
      </c>
      <c r="D254" s="15">
        <v>21311.579000000002</v>
      </c>
      <c r="E254" s="15">
        <v>11366.737000000001</v>
      </c>
      <c r="F254" s="15">
        <v>2283.38</v>
      </c>
    </row>
    <row r="255" spans="1:6" x14ac:dyDescent="0.35">
      <c r="A255" s="12" t="s">
        <v>185</v>
      </c>
      <c r="B255" s="12" t="s">
        <v>898</v>
      </c>
      <c r="C255" s="15">
        <v>8552.17</v>
      </c>
      <c r="D255" s="15">
        <v>8552.17</v>
      </c>
      <c r="E255" s="15">
        <v>0</v>
      </c>
      <c r="F255" s="15">
        <v>0</v>
      </c>
    </row>
    <row r="256" spans="1:6" x14ac:dyDescent="0.35">
      <c r="A256" s="12" t="s">
        <v>185</v>
      </c>
      <c r="B256" s="12" t="s">
        <v>188</v>
      </c>
      <c r="C256" s="15">
        <v>455</v>
      </c>
      <c r="D256" s="15">
        <v>455</v>
      </c>
      <c r="E256" s="15">
        <v>0</v>
      </c>
      <c r="F256" s="15">
        <v>0</v>
      </c>
    </row>
    <row r="257" spans="1:6" x14ac:dyDescent="0.35">
      <c r="A257" s="12" t="s">
        <v>185</v>
      </c>
      <c r="B257" s="12" t="s">
        <v>189</v>
      </c>
      <c r="C257" s="15">
        <v>3298.75</v>
      </c>
      <c r="D257" s="15">
        <v>0</v>
      </c>
      <c r="E257" s="15">
        <v>3298.75</v>
      </c>
      <c r="F257" s="15">
        <v>0</v>
      </c>
    </row>
    <row r="258" spans="1:6" x14ac:dyDescent="0.35">
      <c r="A258" s="12" t="s">
        <v>185</v>
      </c>
      <c r="B258" s="12" t="s">
        <v>899</v>
      </c>
      <c r="C258" s="15">
        <v>82186.369500000001</v>
      </c>
      <c r="D258" s="15">
        <v>37875.775999999991</v>
      </c>
      <c r="E258" s="15">
        <v>44108.968500000003</v>
      </c>
      <c r="F258" s="15">
        <v>201.625</v>
      </c>
    </row>
    <row r="259" spans="1:6" ht="29" x14ac:dyDescent="0.35">
      <c r="A259" s="12" t="s">
        <v>185</v>
      </c>
      <c r="B259" s="12" t="s">
        <v>776</v>
      </c>
      <c r="C259" s="15">
        <v>141014.1225</v>
      </c>
      <c r="D259" s="15">
        <v>84341.774999999994</v>
      </c>
      <c r="E259" s="15">
        <v>22774.407500000001</v>
      </c>
      <c r="F259" s="15">
        <v>33897.94</v>
      </c>
    </row>
    <row r="260" spans="1:6" x14ac:dyDescent="0.35">
      <c r="A260" s="12" t="s">
        <v>185</v>
      </c>
      <c r="B260" s="12" t="s">
        <v>900</v>
      </c>
      <c r="C260" s="15">
        <v>101863.2295</v>
      </c>
      <c r="D260" s="15">
        <v>19933.13</v>
      </c>
      <c r="E260" s="15">
        <v>74982.139500000005</v>
      </c>
      <c r="F260" s="15">
        <v>6947.96</v>
      </c>
    </row>
    <row r="261" spans="1:6" x14ac:dyDescent="0.35">
      <c r="A261" s="12" t="s">
        <v>185</v>
      </c>
      <c r="B261" s="12" t="s">
        <v>190</v>
      </c>
      <c r="C261" s="15">
        <v>11813.135</v>
      </c>
      <c r="D261" s="15">
        <v>10593.8</v>
      </c>
      <c r="E261" s="15">
        <v>71.475000000000009</v>
      </c>
      <c r="F261" s="15">
        <v>1147.8600000000001</v>
      </c>
    </row>
    <row r="262" spans="1:6" x14ac:dyDescent="0.35">
      <c r="A262" s="12" t="s">
        <v>185</v>
      </c>
      <c r="B262" s="12" t="s">
        <v>191</v>
      </c>
      <c r="C262" s="15">
        <v>179864.41249999998</v>
      </c>
      <c r="D262" s="15">
        <v>43681.545000000006</v>
      </c>
      <c r="E262" s="15">
        <v>130134.0675</v>
      </c>
      <c r="F262" s="15">
        <v>6048.8</v>
      </c>
    </row>
    <row r="263" spans="1:6" x14ac:dyDescent="0.35">
      <c r="A263" s="12" t="s">
        <v>185</v>
      </c>
      <c r="B263" s="12" t="s">
        <v>192</v>
      </c>
      <c r="C263" s="15">
        <v>42920.900099999999</v>
      </c>
      <c r="D263" s="15">
        <v>14821.654999999999</v>
      </c>
      <c r="E263" s="15">
        <v>27069.9051</v>
      </c>
      <c r="F263" s="15">
        <v>1029.3399999999999</v>
      </c>
    </row>
    <row r="264" spans="1:6" x14ac:dyDescent="0.35">
      <c r="A264" s="12" t="s">
        <v>185</v>
      </c>
      <c r="B264" s="12" t="s">
        <v>193</v>
      </c>
      <c r="C264" s="15">
        <v>44422.64</v>
      </c>
      <c r="D264" s="15">
        <v>24367</v>
      </c>
      <c r="E264" s="15">
        <v>20055.64</v>
      </c>
      <c r="F264" s="15">
        <v>0</v>
      </c>
    </row>
    <row r="265" spans="1:6" x14ac:dyDescent="0.35">
      <c r="A265" s="12" t="s">
        <v>185</v>
      </c>
      <c r="B265" s="12" t="s">
        <v>194</v>
      </c>
      <c r="C265" s="15">
        <v>41888.466</v>
      </c>
      <c r="D265" s="15">
        <v>26224.116000000002</v>
      </c>
      <c r="E265" s="15">
        <v>15664.349999999999</v>
      </c>
      <c r="F265" s="15">
        <v>0</v>
      </c>
    </row>
    <row r="266" spans="1:6" x14ac:dyDescent="0.35">
      <c r="A266" s="12" t="s">
        <v>185</v>
      </c>
      <c r="B266" s="12" t="s">
        <v>195</v>
      </c>
      <c r="C266" s="15">
        <v>22097.392</v>
      </c>
      <c r="D266" s="15">
        <v>5991.3919999999998</v>
      </c>
      <c r="E266" s="15">
        <v>16106</v>
      </c>
      <c r="F266" s="15">
        <v>0</v>
      </c>
    </row>
    <row r="267" spans="1:6" x14ac:dyDescent="0.35">
      <c r="A267" s="12" t="s">
        <v>185</v>
      </c>
      <c r="B267" s="12" t="s">
        <v>196</v>
      </c>
      <c r="C267" s="15">
        <v>59607.813999999998</v>
      </c>
      <c r="D267" s="15">
        <v>29644.014000000003</v>
      </c>
      <c r="E267" s="15">
        <v>29963.8</v>
      </c>
      <c r="F267" s="15">
        <v>0</v>
      </c>
    </row>
    <row r="268" spans="1:6" x14ac:dyDescent="0.35">
      <c r="A268" s="12" t="s">
        <v>185</v>
      </c>
      <c r="B268" s="12" t="s">
        <v>901</v>
      </c>
      <c r="C268" s="15">
        <v>4374.9849999999997</v>
      </c>
      <c r="D268" s="15">
        <v>4332.1849999999995</v>
      </c>
      <c r="E268" s="15">
        <v>0</v>
      </c>
      <c r="F268" s="15">
        <v>42.8</v>
      </c>
    </row>
    <row r="269" spans="1:6" x14ac:dyDescent="0.35">
      <c r="A269" s="12" t="s">
        <v>185</v>
      </c>
      <c r="B269" s="12" t="s">
        <v>197</v>
      </c>
      <c r="C269" s="15">
        <v>78471.700499999992</v>
      </c>
      <c r="D269" s="15">
        <v>35806.197999999997</v>
      </c>
      <c r="E269" s="15">
        <v>42605.712500000001</v>
      </c>
      <c r="F269" s="15">
        <v>59.79</v>
      </c>
    </row>
    <row r="270" spans="1:6" x14ac:dyDescent="0.35">
      <c r="A270" s="12" t="s">
        <v>185</v>
      </c>
      <c r="B270" s="12" t="s">
        <v>198</v>
      </c>
      <c r="C270" s="15">
        <v>430.95</v>
      </c>
      <c r="D270" s="15">
        <v>405.4</v>
      </c>
      <c r="E270" s="15">
        <v>0</v>
      </c>
      <c r="F270" s="15">
        <v>25.549999999999997</v>
      </c>
    </row>
    <row r="271" spans="1:6" x14ac:dyDescent="0.35">
      <c r="A271" s="12" t="s">
        <v>185</v>
      </c>
      <c r="B271" s="12" t="s">
        <v>902</v>
      </c>
      <c r="C271" s="15">
        <v>80221.024999999994</v>
      </c>
      <c r="D271" s="15">
        <v>27102.86</v>
      </c>
      <c r="E271" s="15">
        <v>53095.724999999999</v>
      </c>
      <c r="F271" s="15">
        <v>22.439999999999998</v>
      </c>
    </row>
    <row r="272" spans="1:6" x14ac:dyDescent="0.35">
      <c r="A272" s="12" t="s">
        <v>185</v>
      </c>
      <c r="B272" s="12" t="s">
        <v>199</v>
      </c>
      <c r="C272" s="15">
        <v>46305.485000000001</v>
      </c>
      <c r="D272" s="15">
        <v>6945.4349999999995</v>
      </c>
      <c r="E272" s="15">
        <v>22221.550000000003</v>
      </c>
      <c r="F272" s="15">
        <v>17138.5</v>
      </c>
    </row>
    <row r="273" spans="1:6" x14ac:dyDescent="0.35">
      <c r="A273" s="12" t="s">
        <v>185</v>
      </c>
      <c r="B273" s="12" t="s">
        <v>835</v>
      </c>
      <c r="C273" s="16"/>
      <c r="D273" s="16"/>
      <c r="E273" s="16"/>
      <c r="F273" s="16"/>
    </row>
    <row r="274" spans="1:6" x14ac:dyDescent="0.35">
      <c r="A274" s="12" t="s">
        <v>185</v>
      </c>
      <c r="B274" s="12" t="s">
        <v>903</v>
      </c>
      <c r="C274" s="15">
        <v>18436.434499999999</v>
      </c>
      <c r="D274" s="15">
        <v>3187.44</v>
      </c>
      <c r="E274" s="15">
        <v>15248.994500000001</v>
      </c>
      <c r="F274" s="15">
        <v>0</v>
      </c>
    </row>
    <row r="275" spans="1:6" x14ac:dyDescent="0.35">
      <c r="A275" s="12" t="s">
        <v>185</v>
      </c>
      <c r="B275" s="12" t="s">
        <v>200</v>
      </c>
      <c r="C275" s="15">
        <v>728.67499999999995</v>
      </c>
      <c r="D275" s="15">
        <v>557.47500000000002</v>
      </c>
      <c r="E275" s="15">
        <v>0</v>
      </c>
      <c r="F275" s="15">
        <v>171.2</v>
      </c>
    </row>
    <row r="276" spans="1:6" x14ac:dyDescent="0.35">
      <c r="A276" s="12" t="s">
        <v>185</v>
      </c>
      <c r="B276" s="12" t="s">
        <v>201</v>
      </c>
      <c r="C276" s="15">
        <v>50929.3</v>
      </c>
      <c r="D276" s="15">
        <v>37068.300000000003</v>
      </c>
      <c r="E276" s="15">
        <v>0</v>
      </c>
      <c r="F276" s="15">
        <v>13861</v>
      </c>
    </row>
    <row r="277" spans="1:6" x14ac:dyDescent="0.35">
      <c r="A277" s="12" t="s">
        <v>185</v>
      </c>
      <c r="B277" s="12" t="s">
        <v>904</v>
      </c>
      <c r="C277" s="15">
        <v>33622.602500000001</v>
      </c>
      <c r="D277" s="15">
        <v>5988.3</v>
      </c>
      <c r="E277" s="15">
        <v>27634.302500000002</v>
      </c>
      <c r="F277" s="15">
        <v>0</v>
      </c>
    </row>
    <row r="278" spans="1:6" x14ac:dyDescent="0.35">
      <c r="A278" s="12" t="s">
        <v>185</v>
      </c>
      <c r="B278" s="12" t="s">
        <v>905</v>
      </c>
      <c r="C278" s="15">
        <v>152656.21410000001</v>
      </c>
      <c r="D278" s="15">
        <v>63418.22</v>
      </c>
      <c r="E278" s="15">
        <v>81269.994100000011</v>
      </c>
      <c r="F278" s="15">
        <v>7968</v>
      </c>
    </row>
    <row r="279" spans="1:6" x14ac:dyDescent="0.35">
      <c r="A279" s="12" t="s">
        <v>185</v>
      </c>
      <c r="B279" s="12" t="s">
        <v>202</v>
      </c>
      <c r="C279" s="15">
        <v>26244.396000000001</v>
      </c>
      <c r="D279" s="15">
        <v>2323.7460000000001</v>
      </c>
      <c r="E279" s="15">
        <v>23920.65</v>
      </c>
      <c r="F279" s="15">
        <v>0</v>
      </c>
    </row>
    <row r="280" spans="1:6" x14ac:dyDescent="0.35">
      <c r="A280" s="12" t="s">
        <v>185</v>
      </c>
      <c r="B280" s="12" t="s">
        <v>906</v>
      </c>
      <c r="C280" s="15">
        <v>47243.51200000001</v>
      </c>
      <c r="D280" s="15">
        <v>15844.812</v>
      </c>
      <c r="E280" s="15">
        <v>12059.7</v>
      </c>
      <c r="F280" s="15">
        <v>19339</v>
      </c>
    </row>
    <row r="281" spans="1:6" x14ac:dyDescent="0.35">
      <c r="A281" s="12" t="s">
        <v>185</v>
      </c>
      <c r="B281" s="12" t="s">
        <v>907</v>
      </c>
      <c r="C281" s="15">
        <v>24480.533000000003</v>
      </c>
      <c r="D281" s="15">
        <v>11850.758000000002</v>
      </c>
      <c r="E281" s="15">
        <v>7719.0750000000007</v>
      </c>
      <c r="F281" s="15">
        <v>4910.7</v>
      </c>
    </row>
    <row r="282" spans="1:6" x14ac:dyDescent="0.35">
      <c r="A282" s="12" t="s">
        <v>185</v>
      </c>
      <c r="B282" s="12" t="s">
        <v>203</v>
      </c>
      <c r="C282" s="15">
        <v>9040.6350000000002</v>
      </c>
      <c r="D282" s="15">
        <v>2001.8799999999999</v>
      </c>
      <c r="E282" s="15">
        <v>7038.7550000000001</v>
      </c>
      <c r="F282" s="15">
        <v>0</v>
      </c>
    </row>
    <row r="283" spans="1:6" x14ac:dyDescent="0.35">
      <c r="A283" s="12" t="s">
        <v>185</v>
      </c>
      <c r="B283" s="12" t="s">
        <v>204</v>
      </c>
      <c r="C283" s="15">
        <v>55712.502500000002</v>
      </c>
      <c r="D283" s="15">
        <v>12957.07</v>
      </c>
      <c r="E283" s="15">
        <v>35800.862500000003</v>
      </c>
      <c r="F283" s="15">
        <v>6954.5700000000006</v>
      </c>
    </row>
    <row r="284" spans="1:6" x14ac:dyDescent="0.35">
      <c r="A284" s="12" t="s">
        <v>185</v>
      </c>
      <c r="B284" s="12" t="s">
        <v>205</v>
      </c>
      <c r="C284" s="15">
        <v>6349.8499999999995</v>
      </c>
      <c r="D284" s="15">
        <v>0</v>
      </c>
      <c r="E284" s="15">
        <v>0</v>
      </c>
      <c r="F284" s="15">
        <v>6349.8499999999995</v>
      </c>
    </row>
    <row r="285" spans="1:6" x14ac:dyDescent="0.35">
      <c r="A285" s="12" t="s">
        <v>185</v>
      </c>
      <c r="B285" s="12" t="s">
        <v>206</v>
      </c>
      <c r="C285" s="15">
        <v>50965.796499999997</v>
      </c>
      <c r="D285" s="15">
        <v>23367.434000000001</v>
      </c>
      <c r="E285" s="15">
        <v>26187.362500000003</v>
      </c>
      <c r="F285" s="15">
        <v>1411</v>
      </c>
    </row>
    <row r="286" spans="1:6" x14ac:dyDescent="0.35">
      <c r="A286" s="12" t="s">
        <v>185</v>
      </c>
      <c r="B286" s="12" t="s">
        <v>207</v>
      </c>
      <c r="C286" s="15">
        <v>40940.839</v>
      </c>
      <c r="D286" s="15">
        <v>11081.314</v>
      </c>
      <c r="E286" s="15">
        <v>28397.525000000001</v>
      </c>
      <c r="F286" s="15">
        <v>1462</v>
      </c>
    </row>
    <row r="287" spans="1:6" x14ac:dyDescent="0.35">
      <c r="A287" s="12" t="s">
        <v>208</v>
      </c>
      <c r="B287" s="12" t="s">
        <v>209</v>
      </c>
      <c r="C287" s="15">
        <v>46317.292000000001</v>
      </c>
      <c r="D287" s="15">
        <v>46317.292000000001</v>
      </c>
      <c r="E287" s="15">
        <v>0</v>
      </c>
      <c r="F287" s="15">
        <v>0</v>
      </c>
    </row>
    <row r="288" spans="1:6" x14ac:dyDescent="0.35">
      <c r="A288" s="12" t="s">
        <v>208</v>
      </c>
      <c r="B288" s="12" t="s">
        <v>210</v>
      </c>
      <c r="C288" s="15">
        <v>836.89200000000005</v>
      </c>
      <c r="D288" s="15">
        <v>836.89200000000005</v>
      </c>
      <c r="E288" s="15">
        <v>0</v>
      </c>
      <c r="F288" s="15">
        <v>0</v>
      </c>
    </row>
    <row r="289" spans="1:6" x14ac:dyDescent="0.35">
      <c r="A289" s="12" t="s">
        <v>208</v>
      </c>
      <c r="B289" s="12" t="s">
        <v>836</v>
      </c>
      <c r="C289" s="16"/>
      <c r="D289" s="16"/>
      <c r="E289" s="16"/>
      <c r="F289" s="16"/>
    </row>
    <row r="290" spans="1:6" x14ac:dyDescent="0.35">
      <c r="A290" s="12" t="s">
        <v>208</v>
      </c>
      <c r="B290" s="12" t="s">
        <v>211</v>
      </c>
      <c r="C290" s="15">
        <v>1159.97</v>
      </c>
      <c r="D290" s="15">
        <v>1159.97</v>
      </c>
      <c r="E290" s="15">
        <v>0</v>
      </c>
      <c r="F290" s="15">
        <v>0</v>
      </c>
    </row>
    <row r="291" spans="1:6" x14ac:dyDescent="0.35">
      <c r="A291" s="12" t="s">
        <v>208</v>
      </c>
      <c r="B291" s="12" t="s">
        <v>212</v>
      </c>
      <c r="C291" s="15">
        <v>227.5</v>
      </c>
      <c r="D291" s="15">
        <v>227.5</v>
      </c>
      <c r="E291" s="15">
        <v>0</v>
      </c>
      <c r="F291" s="15">
        <v>0</v>
      </c>
    </row>
    <row r="292" spans="1:6" x14ac:dyDescent="0.35">
      <c r="A292" s="12" t="s">
        <v>208</v>
      </c>
      <c r="B292" s="12" t="s">
        <v>837</v>
      </c>
      <c r="C292" s="15">
        <v>91</v>
      </c>
      <c r="D292" s="15">
        <v>91</v>
      </c>
      <c r="E292" s="15">
        <v>0</v>
      </c>
      <c r="F292" s="15">
        <v>0</v>
      </c>
    </row>
    <row r="293" spans="1:6" x14ac:dyDescent="0.35">
      <c r="A293" s="12" t="s">
        <v>208</v>
      </c>
      <c r="B293" s="12" t="s">
        <v>213</v>
      </c>
      <c r="C293" s="15">
        <v>27.713999999999999</v>
      </c>
      <c r="D293" s="15">
        <v>22.734000000000002</v>
      </c>
      <c r="E293" s="15">
        <v>0</v>
      </c>
      <c r="F293" s="15">
        <v>4.9800000000000004</v>
      </c>
    </row>
    <row r="294" spans="1:6" x14ac:dyDescent="0.35">
      <c r="A294" s="12" t="s">
        <v>208</v>
      </c>
      <c r="B294" s="12" t="s">
        <v>838</v>
      </c>
      <c r="C294" s="16"/>
      <c r="D294" s="16"/>
      <c r="E294" s="16"/>
      <c r="F294" s="16"/>
    </row>
    <row r="295" spans="1:6" x14ac:dyDescent="0.35">
      <c r="A295" s="12" t="s">
        <v>208</v>
      </c>
      <c r="B295" s="12" t="s">
        <v>214</v>
      </c>
      <c r="C295" s="15">
        <v>1128.981</v>
      </c>
      <c r="D295" s="15">
        <v>1128.981</v>
      </c>
      <c r="E295" s="15">
        <v>0</v>
      </c>
      <c r="F295" s="15">
        <v>0</v>
      </c>
    </row>
    <row r="296" spans="1:6" x14ac:dyDescent="0.35">
      <c r="A296" s="12" t="s">
        <v>208</v>
      </c>
      <c r="B296" s="12" t="s">
        <v>839</v>
      </c>
      <c r="C296" s="16"/>
      <c r="D296" s="16"/>
      <c r="E296" s="16"/>
      <c r="F296" s="16"/>
    </row>
    <row r="297" spans="1:6" x14ac:dyDescent="0.35">
      <c r="A297" s="12" t="s">
        <v>208</v>
      </c>
      <c r="B297" s="12" t="s">
        <v>777</v>
      </c>
      <c r="C297" s="15">
        <v>19134.925999999999</v>
      </c>
      <c r="D297" s="15">
        <v>11964.337000000001</v>
      </c>
      <c r="E297" s="15">
        <v>7134.7250000000004</v>
      </c>
      <c r="F297" s="15">
        <v>35.863999999999997</v>
      </c>
    </row>
    <row r="298" spans="1:6" x14ac:dyDescent="0.35">
      <c r="A298" s="12" t="s">
        <v>208</v>
      </c>
      <c r="B298" s="12" t="s">
        <v>215</v>
      </c>
      <c r="C298" s="15">
        <v>0</v>
      </c>
      <c r="D298" s="15">
        <v>0</v>
      </c>
      <c r="E298" s="15">
        <v>0</v>
      </c>
      <c r="F298" s="15">
        <v>0</v>
      </c>
    </row>
    <row r="299" spans="1:6" x14ac:dyDescent="0.35">
      <c r="A299" s="12" t="s">
        <v>208</v>
      </c>
      <c r="B299" s="12" t="s">
        <v>216</v>
      </c>
      <c r="C299" s="15">
        <v>1620.6048000000001</v>
      </c>
      <c r="D299" s="15">
        <v>812.15000000000009</v>
      </c>
      <c r="E299" s="15">
        <v>0</v>
      </c>
      <c r="F299" s="15">
        <v>808.45480000000009</v>
      </c>
    </row>
    <row r="300" spans="1:6" x14ac:dyDescent="0.35">
      <c r="A300" s="12" t="s">
        <v>208</v>
      </c>
      <c r="B300" s="12" t="s">
        <v>217</v>
      </c>
      <c r="C300" s="15">
        <v>401.05799999999999</v>
      </c>
      <c r="D300" s="15">
        <v>401.05799999999999</v>
      </c>
      <c r="E300" s="15">
        <v>0</v>
      </c>
      <c r="F300" s="15">
        <v>0</v>
      </c>
    </row>
    <row r="301" spans="1:6" x14ac:dyDescent="0.35">
      <c r="A301" s="12" t="s">
        <v>208</v>
      </c>
      <c r="B301" s="12" t="s">
        <v>218</v>
      </c>
      <c r="C301" s="15">
        <v>739.42800000000011</v>
      </c>
      <c r="D301" s="15">
        <v>739.42800000000011</v>
      </c>
      <c r="E301" s="15">
        <v>0</v>
      </c>
      <c r="F301" s="15">
        <v>0</v>
      </c>
    </row>
    <row r="302" spans="1:6" x14ac:dyDescent="0.35">
      <c r="A302" s="12" t="s">
        <v>208</v>
      </c>
      <c r="B302" s="12" t="s">
        <v>840</v>
      </c>
      <c r="C302" s="16"/>
      <c r="D302" s="16"/>
      <c r="E302" s="16"/>
      <c r="F302" s="16"/>
    </row>
    <row r="303" spans="1:6" x14ac:dyDescent="0.35">
      <c r="A303" s="12" t="s">
        <v>208</v>
      </c>
      <c r="B303" s="12" t="s">
        <v>219</v>
      </c>
      <c r="C303" s="15">
        <v>737.64599999999996</v>
      </c>
      <c r="D303" s="15">
        <v>737.64599999999996</v>
      </c>
      <c r="E303" s="15">
        <v>0</v>
      </c>
      <c r="F303" s="15">
        <v>0</v>
      </c>
    </row>
    <row r="304" spans="1:6" x14ac:dyDescent="0.35">
      <c r="A304" s="12" t="s">
        <v>208</v>
      </c>
      <c r="B304" s="12" t="s">
        <v>220</v>
      </c>
      <c r="C304" s="15">
        <v>11465.506000000005</v>
      </c>
      <c r="D304" s="15">
        <v>6279.2039999999997</v>
      </c>
      <c r="E304" s="15">
        <v>0</v>
      </c>
      <c r="F304" s="15">
        <v>5186.3020000000006</v>
      </c>
    </row>
    <row r="305" spans="1:6" x14ac:dyDescent="0.35">
      <c r="A305" s="12" t="s">
        <v>208</v>
      </c>
      <c r="B305" s="12" t="s">
        <v>221</v>
      </c>
      <c r="C305" s="15">
        <v>2140.92</v>
      </c>
      <c r="D305" s="15">
        <v>2140.92</v>
      </c>
      <c r="E305" s="15">
        <v>0</v>
      </c>
      <c r="F305" s="15">
        <v>0</v>
      </c>
    </row>
    <row r="306" spans="1:6" x14ac:dyDescent="0.35">
      <c r="A306" s="12" t="s">
        <v>208</v>
      </c>
      <c r="B306" s="12" t="s">
        <v>222</v>
      </c>
      <c r="C306" s="15">
        <v>7859.357</v>
      </c>
      <c r="D306" s="15">
        <v>7859.357</v>
      </c>
      <c r="E306" s="15">
        <v>0</v>
      </c>
      <c r="F306" s="15">
        <v>0</v>
      </c>
    </row>
    <row r="307" spans="1:6" ht="29" x14ac:dyDescent="0.35">
      <c r="A307" s="12" t="s">
        <v>208</v>
      </c>
      <c r="B307" s="12" t="s">
        <v>223</v>
      </c>
      <c r="C307" s="15">
        <v>4989.1760000000004</v>
      </c>
      <c r="D307" s="15">
        <v>4989.1760000000004</v>
      </c>
      <c r="E307" s="15">
        <v>0</v>
      </c>
      <c r="F307" s="15">
        <v>0</v>
      </c>
    </row>
    <row r="308" spans="1:6" x14ac:dyDescent="0.35">
      <c r="A308" s="12" t="s">
        <v>208</v>
      </c>
      <c r="B308" s="12" t="s">
        <v>224</v>
      </c>
      <c r="C308" s="15">
        <v>3649.9160000000002</v>
      </c>
      <c r="D308" s="15">
        <v>2624</v>
      </c>
      <c r="E308" s="15">
        <v>0</v>
      </c>
      <c r="F308" s="15">
        <v>1025.9159999999999</v>
      </c>
    </row>
    <row r="309" spans="1:6" x14ac:dyDescent="0.35">
      <c r="A309" s="12" t="s">
        <v>208</v>
      </c>
      <c r="B309" s="12" t="s">
        <v>225</v>
      </c>
      <c r="C309" s="15">
        <v>4049.9559999999997</v>
      </c>
      <c r="D309" s="15">
        <v>4049.9559999999997</v>
      </c>
      <c r="E309" s="15">
        <v>0</v>
      </c>
      <c r="F309" s="15">
        <v>0</v>
      </c>
    </row>
    <row r="310" spans="1:6" x14ac:dyDescent="0.35">
      <c r="A310" s="12" t="s">
        <v>208</v>
      </c>
      <c r="B310" s="12" t="s">
        <v>908</v>
      </c>
      <c r="C310" s="16"/>
      <c r="D310" s="16"/>
      <c r="E310" s="16"/>
      <c r="F310" s="16"/>
    </row>
    <row r="311" spans="1:6" x14ac:dyDescent="0.35">
      <c r="A311" s="12" t="s">
        <v>208</v>
      </c>
      <c r="B311" s="12" t="s">
        <v>841</v>
      </c>
      <c r="C311" s="16"/>
      <c r="D311" s="16"/>
      <c r="E311" s="16"/>
      <c r="F311" s="16"/>
    </row>
    <row r="312" spans="1:6" x14ac:dyDescent="0.35">
      <c r="A312" s="12" t="s">
        <v>208</v>
      </c>
      <c r="B312" s="12" t="s">
        <v>226</v>
      </c>
      <c r="C312" s="15">
        <v>2383.3220000000001</v>
      </c>
      <c r="D312" s="15">
        <v>2383.3220000000001</v>
      </c>
      <c r="E312" s="15">
        <v>0</v>
      </c>
      <c r="F312" s="15">
        <v>0</v>
      </c>
    </row>
    <row r="313" spans="1:6" ht="29" x14ac:dyDescent="0.35">
      <c r="A313" s="12" t="s">
        <v>208</v>
      </c>
      <c r="B313" s="12" t="s">
        <v>842</v>
      </c>
      <c r="C313" s="16"/>
      <c r="D313" s="16"/>
      <c r="E313" s="16"/>
      <c r="F313" s="16"/>
    </row>
    <row r="314" spans="1:6" x14ac:dyDescent="0.35">
      <c r="A314" s="12" t="s">
        <v>208</v>
      </c>
      <c r="B314" s="12" t="s">
        <v>227</v>
      </c>
      <c r="C314" s="15">
        <v>1184.3800000000001</v>
      </c>
      <c r="D314" s="15">
        <v>1160.6999999999998</v>
      </c>
      <c r="E314" s="15">
        <v>0</v>
      </c>
      <c r="F314" s="15">
        <v>23.68</v>
      </c>
    </row>
    <row r="315" spans="1:6" x14ac:dyDescent="0.35">
      <c r="A315" s="12" t="s">
        <v>208</v>
      </c>
      <c r="B315" s="12" t="s">
        <v>228</v>
      </c>
      <c r="C315" s="15">
        <v>0</v>
      </c>
      <c r="D315" s="15">
        <v>0</v>
      </c>
      <c r="E315" s="15">
        <v>0</v>
      </c>
      <c r="F315" s="15">
        <v>0</v>
      </c>
    </row>
    <row r="316" spans="1:6" x14ac:dyDescent="0.35">
      <c r="A316" s="12" t="s">
        <v>208</v>
      </c>
      <c r="B316" s="12" t="s">
        <v>229</v>
      </c>
      <c r="C316" s="15">
        <v>2023.943</v>
      </c>
      <c r="D316" s="15">
        <v>2023.943</v>
      </c>
      <c r="E316" s="15">
        <v>0</v>
      </c>
      <c r="F316" s="15">
        <v>0</v>
      </c>
    </row>
    <row r="317" spans="1:6" x14ac:dyDescent="0.35">
      <c r="A317" s="12" t="s">
        <v>230</v>
      </c>
      <c r="B317" s="12" t="s">
        <v>231</v>
      </c>
      <c r="C317" s="15">
        <v>1619.5920000000001</v>
      </c>
      <c r="D317" s="15">
        <v>1619.5920000000001</v>
      </c>
      <c r="E317" s="15">
        <v>0</v>
      </c>
      <c r="F317" s="15">
        <v>0</v>
      </c>
    </row>
    <row r="318" spans="1:6" x14ac:dyDescent="0.35">
      <c r="A318" s="12" t="s">
        <v>230</v>
      </c>
      <c r="B318" s="12" t="s">
        <v>232</v>
      </c>
      <c r="C318" s="15">
        <v>9131.2000000000007</v>
      </c>
      <c r="D318" s="15">
        <v>0</v>
      </c>
      <c r="E318" s="15">
        <v>0</v>
      </c>
      <c r="F318" s="15">
        <v>9131.2000000000007</v>
      </c>
    </row>
    <row r="319" spans="1:6" x14ac:dyDescent="0.35">
      <c r="A319" s="12" t="s">
        <v>230</v>
      </c>
      <c r="B319" s="12" t="s">
        <v>909</v>
      </c>
      <c r="C319" s="15">
        <v>56354.701999999997</v>
      </c>
      <c r="D319" s="15">
        <v>1799.8019999999999</v>
      </c>
      <c r="E319" s="15">
        <v>26046.1</v>
      </c>
      <c r="F319" s="15">
        <v>28508.799999999999</v>
      </c>
    </row>
    <row r="320" spans="1:6" x14ac:dyDescent="0.35">
      <c r="A320" s="12" t="s">
        <v>230</v>
      </c>
      <c r="B320" s="12" t="s">
        <v>233</v>
      </c>
      <c r="C320" s="15">
        <v>49352.72</v>
      </c>
      <c r="D320" s="15">
        <v>13133.44</v>
      </c>
      <c r="E320" s="15">
        <v>36219.279999999999</v>
      </c>
      <c r="F320" s="15">
        <v>0</v>
      </c>
    </row>
    <row r="321" spans="1:6" x14ac:dyDescent="0.35">
      <c r="A321" s="12" t="s">
        <v>230</v>
      </c>
      <c r="B321" s="12" t="s">
        <v>910</v>
      </c>
      <c r="C321" s="15">
        <v>26946</v>
      </c>
      <c r="D321" s="15">
        <v>319</v>
      </c>
      <c r="E321" s="15">
        <v>3770</v>
      </c>
      <c r="F321" s="15">
        <v>22857</v>
      </c>
    </row>
    <row r="322" spans="1:6" x14ac:dyDescent="0.35">
      <c r="A322" s="12" t="s">
        <v>230</v>
      </c>
      <c r="B322" s="12" t="s">
        <v>234</v>
      </c>
      <c r="C322" s="15">
        <v>6967.7199999999993</v>
      </c>
      <c r="D322" s="15">
        <v>3002.04</v>
      </c>
      <c r="E322" s="15">
        <v>1960.4</v>
      </c>
      <c r="F322" s="15">
        <v>2005.2800000000002</v>
      </c>
    </row>
    <row r="323" spans="1:6" x14ac:dyDescent="0.35">
      <c r="A323" s="12" t="s">
        <v>230</v>
      </c>
      <c r="B323" s="12" t="s">
        <v>843</v>
      </c>
      <c r="C323" s="16"/>
      <c r="D323" s="16"/>
      <c r="E323" s="16"/>
      <c r="F323" s="16"/>
    </row>
    <row r="324" spans="1:6" x14ac:dyDescent="0.35">
      <c r="A324" s="12" t="s">
        <v>230</v>
      </c>
      <c r="B324" s="12" t="s">
        <v>235</v>
      </c>
      <c r="C324" s="15">
        <v>0</v>
      </c>
      <c r="D324" s="15">
        <v>0</v>
      </c>
      <c r="E324" s="15">
        <v>0</v>
      </c>
      <c r="F324" s="15">
        <v>0</v>
      </c>
    </row>
    <row r="325" spans="1:6" x14ac:dyDescent="0.35">
      <c r="A325" s="12" t="s">
        <v>230</v>
      </c>
      <c r="B325" s="12" t="s">
        <v>911</v>
      </c>
      <c r="C325" s="15">
        <v>101154.77250000001</v>
      </c>
      <c r="D325" s="15">
        <v>3236.4700000000003</v>
      </c>
      <c r="E325" s="15">
        <v>55934.302499999998</v>
      </c>
      <c r="F325" s="15">
        <v>41984</v>
      </c>
    </row>
    <row r="326" spans="1:6" x14ac:dyDescent="0.35">
      <c r="A326" s="12" t="s">
        <v>230</v>
      </c>
      <c r="B326" s="12" t="s">
        <v>236</v>
      </c>
      <c r="C326" s="15">
        <v>7378</v>
      </c>
      <c r="D326" s="15">
        <v>240</v>
      </c>
      <c r="E326" s="15">
        <v>0</v>
      </c>
      <c r="F326" s="15">
        <v>7138</v>
      </c>
    </row>
    <row r="327" spans="1:6" x14ac:dyDescent="0.35">
      <c r="A327" s="12" t="s">
        <v>230</v>
      </c>
      <c r="B327" s="12" t="s">
        <v>237</v>
      </c>
      <c r="C327" s="15">
        <v>7101</v>
      </c>
      <c r="D327" s="15">
        <v>0</v>
      </c>
      <c r="E327" s="15">
        <v>0</v>
      </c>
      <c r="F327" s="15">
        <v>7101</v>
      </c>
    </row>
    <row r="328" spans="1:6" ht="29" x14ac:dyDescent="0.35">
      <c r="A328" s="12" t="s">
        <v>230</v>
      </c>
      <c r="B328" s="12" t="s">
        <v>238</v>
      </c>
      <c r="C328" s="15">
        <v>20379.219499999999</v>
      </c>
      <c r="D328" s="15">
        <v>5036.2720000000008</v>
      </c>
      <c r="E328" s="15">
        <v>11550.9475</v>
      </c>
      <c r="F328" s="15">
        <v>3792</v>
      </c>
    </row>
    <row r="329" spans="1:6" x14ac:dyDescent="0.35">
      <c r="A329" s="12" t="s">
        <v>230</v>
      </c>
      <c r="B329" s="12" t="s">
        <v>239</v>
      </c>
      <c r="C329" s="15">
        <v>59839.804000000004</v>
      </c>
      <c r="D329" s="15">
        <v>26271.431999999997</v>
      </c>
      <c r="E329" s="15">
        <v>0</v>
      </c>
      <c r="F329" s="15">
        <v>33568.372000000003</v>
      </c>
    </row>
    <row r="330" spans="1:6" x14ac:dyDescent="0.35">
      <c r="A330" s="12" t="s">
        <v>230</v>
      </c>
      <c r="B330" s="12" t="s">
        <v>240</v>
      </c>
      <c r="C330" s="15">
        <v>465.96</v>
      </c>
      <c r="D330" s="15">
        <v>465.96</v>
      </c>
      <c r="E330" s="15">
        <v>0</v>
      </c>
      <c r="F330" s="15">
        <v>0</v>
      </c>
    </row>
    <row r="331" spans="1:6" x14ac:dyDescent="0.35">
      <c r="A331" s="12" t="s">
        <v>241</v>
      </c>
      <c r="B331" s="12" t="s">
        <v>242</v>
      </c>
      <c r="C331" s="15">
        <v>1159.4880000000001</v>
      </c>
      <c r="D331" s="15">
        <v>1159.4880000000001</v>
      </c>
      <c r="E331" s="15">
        <v>0</v>
      </c>
      <c r="F331" s="15">
        <v>0</v>
      </c>
    </row>
    <row r="332" spans="1:6" x14ac:dyDescent="0.35">
      <c r="A332" s="12" t="s">
        <v>241</v>
      </c>
      <c r="B332" s="12" t="s">
        <v>243</v>
      </c>
      <c r="C332" s="15">
        <v>69.498000000000005</v>
      </c>
      <c r="D332" s="15">
        <v>69.498000000000005</v>
      </c>
      <c r="E332" s="15">
        <v>0</v>
      </c>
      <c r="F332" s="15">
        <v>0</v>
      </c>
    </row>
    <row r="333" spans="1:6" ht="29" x14ac:dyDescent="0.35">
      <c r="A333" s="12" t="s">
        <v>241</v>
      </c>
      <c r="B333" s="12" t="s">
        <v>244</v>
      </c>
      <c r="C333" s="15">
        <v>36.602800000000002</v>
      </c>
      <c r="D333" s="15">
        <v>0</v>
      </c>
      <c r="E333" s="15">
        <v>0</v>
      </c>
      <c r="F333" s="15">
        <v>36.602800000000002</v>
      </c>
    </row>
    <row r="334" spans="1:6" x14ac:dyDescent="0.35">
      <c r="A334" s="12" t="s">
        <v>241</v>
      </c>
      <c r="B334" s="12" t="s">
        <v>991</v>
      </c>
      <c r="C334" s="14"/>
      <c r="D334" s="14"/>
      <c r="E334" s="14"/>
      <c r="F334" s="14"/>
    </row>
    <row r="335" spans="1:6" ht="29" x14ac:dyDescent="0.35">
      <c r="A335" s="12" t="s">
        <v>241</v>
      </c>
      <c r="B335" s="12" t="s">
        <v>844</v>
      </c>
      <c r="C335" s="14"/>
      <c r="D335" s="14"/>
      <c r="E335" s="14"/>
      <c r="F335" s="14"/>
    </row>
    <row r="336" spans="1:6" x14ac:dyDescent="0.35">
      <c r="A336" s="12" t="s">
        <v>245</v>
      </c>
      <c r="B336" s="12" t="s">
        <v>912</v>
      </c>
      <c r="C336" s="13">
        <v>267866.09729999996</v>
      </c>
      <c r="D336" s="13">
        <v>146382.242</v>
      </c>
      <c r="E336" s="13">
        <v>109409.8553</v>
      </c>
      <c r="F336" s="13">
        <v>12074</v>
      </c>
    </row>
    <row r="337" spans="1:6" x14ac:dyDescent="0.35">
      <c r="A337" s="12" t="s">
        <v>245</v>
      </c>
      <c r="B337" s="12" t="s">
        <v>713</v>
      </c>
      <c r="C337" s="13">
        <v>10958.144500000002</v>
      </c>
      <c r="D337" s="13">
        <v>10792.1445</v>
      </c>
      <c r="E337" s="13">
        <v>0</v>
      </c>
      <c r="F337" s="13">
        <v>166</v>
      </c>
    </row>
    <row r="338" spans="1:6" x14ac:dyDescent="0.35">
      <c r="A338" s="12" t="s">
        <v>245</v>
      </c>
      <c r="B338" s="12" t="s">
        <v>246</v>
      </c>
      <c r="C338" s="13">
        <v>49193.635500000011</v>
      </c>
      <c r="D338" s="13">
        <v>37546.707999999999</v>
      </c>
      <c r="E338" s="13">
        <v>11460.8</v>
      </c>
      <c r="F338" s="13">
        <v>186.12750000000003</v>
      </c>
    </row>
    <row r="339" spans="1:6" x14ac:dyDescent="0.35">
      <c r="A339" s="12" t="s">
        <v>245</v>
      </c>
      <c r="B339" s="12" t="s">
        <v>715</v>
      </c>
      <c r="C339" s="13">
        <v>68643.24500000001</v>
      </c>
      <c r="D339" s="13">
        <v>31522.8825</v>
      </c>
      <c r="E339" s="13">
        <v>37120.362500000003</v>
      </c>
      <c r="F339" s="13">
        <v>0</v>
      </c>
    </row>
    <row r="340" spans="1:6" x14ac:dyDescent="0.35">
      <c r="A340" s="12" t="s">
        <v>245</v>
      </c>
      <c r="B340" s="12" t="s">
        <v>247</v>
      </c>
      <c r="C340" s="13">
        <v>29161.148500000003</v>
      </c>
      <c r="D340" s="13">
        <v>18791.148500000003</v>
      </c>
      <c r="E340" s="13">
        <v>10370</v>
      </c>
      <c r="F340" s="13">
        <v>0</v>
      </c>
    </row>
    <row r="341" spans="1:6" x14ac:dyDescent="0.35">
      <c r="A341" s="12" t="s">
        <v>245</v>
      </c>
      <c r="B341" s="12" t="s">
        <v>248</v>
      </c>
      <c r="C341" s="13">
        <v>176765.79600000003</v>
      </c>
      <c r="D341" s="13">
        <v>88228.700000000012</v>
      </c>
      <c r="E341" s="13">
        <v>88105.495999999999</v>
      </c>
      <c r="F341" s="13">
        <v>431.6</v>
      </c>
    </row>
    <row r="342" spans="1:6" x14ac:dyDescent="0.35">
      <c r="A342" s="12" t="s">
        <v>245</v>
      </c>
      <c r="B342" s="12" t="s">
        <v>249</v>
      </c>
      <c r="C342" s="13">
        <v>4814.612000000001</v>
      </c>
      <c r="D342" s="13">
        <v>4084.2120000000004</v>
      </c>
      <c r="E342" s="13">
        <v>0</v>
      </c>
      <c r="F342" s="13">
        <v>730.40000000000009</v>
      </c>
    </row>
    <row r="343" spans="1:6" x14ac:dyDescent="0.35">
      <c r="A343" s="12" t="s">
        <v>245</v>
      </c>
      <c r="B343" s="12" t="s">
        <v>250</v>
      </c>
      <c r="C343" s="13">
        <v>21264.539999999997</v>
      </c>
      <c r="D343" s="13">
        <v>21264.539999999997</v>
      </c>
      <c r="E343" s="13">
        <v>0</v>
      </c>
      <c r="F343" s="13">
        <v>0</v>
      </c>
    </row>
    <row r="344" spans="1:6" x14ac:dyDescent="0.35">
      <c r="A344" s="12" t="s">
        <v>245</v>
      </c>
      <c r="B344" s="12" t="s">
        <v>251</v>
      </c>
      <c r="C344" s="13">
        <v>11610.175500000001</v>
      </c>
      <c r="D344" s="13">
        <v>11610.175500000001</v>
      </c>
      <c r="E344" s="13">
        <v>0</v>
      </c>
      <c r="F344" s="13">
        <v>0</v>
      </c>
    </row>
    <row r="345" spans="1:6" x14ac:dyDescent="0.35">
      <c r="A345" s="12" t="s">
        <v>245</v>
      </c>
      <c r="B345" s="12" t="s">
        <v>252</v>
      </c>
      <c r="C345" s="13">
        <v>26838.610000000004</v>
      </c>
      <c r="D345" s="13">
        <v>8233.9449999999997</v>
      </c>
      <c r="E345" s="13">
        <v>18604.665000000001</v>
      </c>
      <c r="F345" s="13">
        <v>0</v>
      </c>
    </row>
    <row r="346" spans="1:6" x14ac:dyDescent="0.35">
      <c r="A346" s="12" t="s">
        <v>245</v>
      </c>
      <c r="B346" s="12" t="s">
        <v>253</v>
      </c>
      <c r="C346" s="13">
        <v>217644.522</v>
      </c>
      <c r="D346" s="13">
        <v>128983.94599999998</v>
      </c>
      <c r="E346" s="13">
        <v>72140.975999999995</v>
      </c>
      <c r="F346" s="13">
        <v>16519.599999999999</v>
      </c>
    </row>
    <row r="347" spans="1:6" x14ac:dyDescent="0.35">
      <c r="A347" s="12" t="s">
        <v>245</v>
      </c>
      <c r="B347" s="12" t="s">
        <v>254</v>
      </c>
      <c r="C347" s="13">
        <v>4244.5424999999996</v>
      </c>
      <c r="D347" s="13">
        <v>4244.5424999999996</v>
      </c>
      <c r="E347" s="13">
        <v>0</v>
      </c>
      <c r="F347" s="13">
        <v>0</v>
      </c>
    </row>
    <row r="348" spans="1:6" x14ac:dyDescent="0.35">
      <c r="A348" s="12" t="s">
        <v>245</v>
      </c>
      <c r="B348" s="12" t="s">
        <v>255</v>
      </c>
      <c r="C348" s="13">
        <v>56406.275000000001</v>
      </c>
      <c r="D348" s="13">
        <v>15661.445</v>
      </c>
      <c r="E348" s="13">
        <v>40744.829999999994</v>
      </c>
      <c r="F348" s="13">
        <v>0</v>
      </c>
    </row>
    <row r="349" spans="1:6" x14ac:dyDescent="0.35">
      <c r="A349" s="12" t="s">
        <v>245</v>
      </c>
      <c r="B349" s="12" t="s">
        <v>256</v>
      </c>
      <c r="C349" s="13">
        <v>1737.8789999999999</v>
      </c>
      <c r="D349" s="13">
        <v>1737.8789999999999</v>
      </c>
      <c r="E349" s="13">
        <v>0</v>
      </c>
      <c r="F349" s="13">
        <v>0</v>
      </c>
    </row>
    <row r="350" spans="1:6" x14ac:dyDescent="0.35">
      <c r="A350" s="12" t="s">
        <v>245</v>
      </c>
      <c r="B350" s="12" t="s">
        <v>723</v>
      </c>
      <c r="C350" s="13">
        <v>13695.4895</v>
      </c>
      <c r="D350" s="13">
        <v>13695.4895</v>
      </c>
      <c r="E350" s="13">
        <v>0</v>
      </c>
      <c r="F350" s="13">
        <v>0</v>
      </c>
    </row>
    <row r="351" spans="1:6" x14ac:dyDescent="0.35">
      <c r="A351" s="12" t="s">
        <v>245</v>
      </c>
      <c r="B351" s="12" t="s">
        <v>724</v>
      </c>
      <c r="C351" s="13">
        <v>30352.379000000004</v>
      </c>
      <c r="D351" s="13">
        <v>25974.879000000001</v>
      </c>
      <c r="E351" s="13">
        <v>4377.5</v>
      </c>
      <c r="F351" s="13">
        <v>0</v>
      </c>
    </row>
    <row r="352" spans="1:6" x14ac:dyDescent="0.35">
      <c r="A352" s="12" t="s">
        <v>245</v>
      </c>
      <c r="B352" s="12" t="s">
        <v>257</v>
      </c>
      <c r="C352" s="13">
        <v>213397.625</v>
      </c>
      <c r="D352" s="13">
        <v>149971.152</v>
      </c>
      <c r="E352" s="13">
        <v>62741.67300000001</v>
      </c>
      <c r="F352" s="13">
        <v>684.8</v>
      </c>
    </row>
    <row r="353" spans="1:6" x14ac:dyDescent="0.35">
      <c r="A353" s="12" t="s">
        <v>245</v>
      </c>
      <c r="B353" s="12" t="s">
        <v>258</v>
      </c>
      <c r="C353" s="13">
        <v>479962.50599999999</v>
      </c>
      <c r="D353" s="13">
        <v>119880.17800000001</v>
      </c>
      <c r="E353" s="13">
        <v>310348.728</v>
      </c>
      <c r="F353" s="13">
        <v>49733.599999999999</v>
      </c>
    </row>
    <row r="354" spans="1:6" x14ac:dyDescent="0.35">
      <c r="A354" s="12" t="s">
        <v>245</v>
      </c>
      <c r="B354" s="12" t="s">
        <v>734</v>
      </c>
      <c r="C354" s="13">
        <v>27187.339999999997</v>
      </c>
      <c r="D354" s="13">
        <v>10563.822000000002</v>
      </c>
      <c r="E354" s="13">
        <v>15300</v>
      </c>
      <c r="F354" s="13">
        <v>1323.518</v>
      </c>
    </row>
    <row r="355" spans="1:6" x14ac:dyDescent="0.35">
      <c r="A355" s="12" t="s">
        <v>245</v>
      </c>
      <c r="B355" s="12" t="s">
        <v>259</v>
      </c>
      <c r="C355" s="13">
        <v>187167.03350000002</v>
      </c>
      <c r="D355" s="13">
        <v>123768.71900000003</v>
      </c>
      <c r="E355" s="13">
        <v>58219.114499999996</v>
      </c>
      <c r="F355" s="13">
        <v>5179.2</v>
      </c>
    </row>
    <row r="356" spans="1:6" x14ac:dyDescent="0.35">
      <c r="A356" s="12" t="s">
        <v>245</v>
      </c>
      <c r="B356" s="12" t="s">
        <v>260</v>
      </c>
      <c r="C356" s="13">
        <v>31843.6525</v>
      </c>
      <c r="D356" s="13">
        <v>26111.232500000002</v>
      </c>
      <c r="E356" s="13">
        <v>5549.82</v>
      </c>
      <c r="F356" s="13">
        <v>182.60000000000002</v>
      </c>
    </row>
    <row r="357" spans="1:6" x14ac:dyDescent="0.35">
      <c r="A357" s="12" t="s">
        <v>245</v>
      </c>
      <c r="B357" s="12" t="s">
        <v>261</v>
      </c>
      <c r="C357" s="13">
        <v>204683.41549999997</v>
      </c>
      <c r="D357" s="13">
        <v>33232.184000000001</v>
      </c>
      <c r="E357" s="13">
        <v>166969.23149999999</v>
      </c>
      <c r="F357" s="13">
        <v>4482</v>
      </c>
    </row>
    <row r="358" spans="1:6" x14ac:dyDescent="0.35">
      <c r="A358" s="12" t="s">
        <v>245</v>
      </c>
      <c r="B358" s="12" t="s">
        <v>262</v>
      </c>
      <c r="C358" s="13">
        <v>26258.928800000002</v>
      </c>
      <c r="D358" s="13">
        <v>3499.9470000000001</v>
      </c>
      <c r="E358" s="13">
        <v>22758.981799999998</v>
      </c>
      <c r="F358" s="13">
        <v>0</v>
      </c>
    </row>
    <row r="359" spans="1:6" x14ac:dyDescent="0.35">
      <c r="A359" s="12" t="s">
        <v>245</v>
      </c>
      <c r="B359" s="12" t="s">
        <v>913</v>
      </c>
      <c r="C359" s="13">
        <v>228742.18350000001</v>
      </c>
      <c r="D359" s="13">
        <v>128996.26100000003</v>
      </c>
      <c r="E359" s="13">
        <v>98770.022499999992</v>
      </c>
      <c r="F359" s="13">
        <v>975.9</v>
      </c>
    </row>
    <row r="360" spans="1:6" x14ac:dyDescent="0.35">
      <c r="A360" s="12" t="s">
        <v>245</v>
      </c>
      <c r="B360" s="12" t="s">
        <v>263</v>
      </c>
      <c r="C360" s="13">
        <v>17078.357</v>
      </c>
      <c r="D360" s="13">
        <v>17078.357</v>
      </c>
      <c r="E360" s="13">
        <v>0</v>
      </c>
      <c r="F360" s="13">
        <v>0</v>
      </c>
    </row>
    <row r="361" spans="1:6" ht="29" x14ac:dyDescent="0.35">
      <c r="A361" s="12" t="s">
        <v>245</v>
      </c>
      <c r="B361" s="12" t="s">
        <v>738</v>
      </c>
      <c r="C361" s="13">
        <v>5856.7285000000002</v>
      </c>
      <c r="D361" s="13">
        <v>5856.7285000000002</v>
      </c>
      <c r="E361" s="13">
        <v>0</v>
      </c>
      <c r="F361" s="13">
        <v>0</v>
      </c>
    </row>
    <row r="362" spans="1:6" ht="29" x14ac:dyDescent="0.35">
      <c r="A362" s="12" t="s">
        <v>245</v>
      </c>
      <c r="B362" s="12" t="s">
        <v>264</v>
      </c>
      <c r="C362" s="13">
        <v>2144.1085000000003</v>
      </c>
      <c r="D362" s="13">
        <v>2144.1085000000003</v>
      </c>
      <c r="E362" s="13">
        <v>0</v>
      </c>
      <c r="F362" s="13">
        <v>0</v>
      </c>
    </row>
    <row r="363" spans="1:6" x14ac:dyDescent="0.35">
      <c r="A363" s="12" t="s">
        <v>245</v>
      </c>
      <c r="B363" s="12" t="s">
        <v>914</v>
      </c>
      <c r="C363" s="13">
        <v>235704.40420000005</v>
      </c>
      <c r="D363" s="13">
        <v>76914.328000000009</v>
      </c>
      <c r="E363" s="13">
        <v>157741.41619999998</v>
      </c>
      <c r="F363" s="13">
        <v>1048.6600000000001</v>
      </c>
    </row>
    <row r="364" spans="1:6" x14ac:dyDescent="0.35">
      <c r="A364" s="12" t="s">
        <v>245</v>
      </c>
      <c r="B364" s="12" t="s">
        <v>265</v>
      </c>
      <c r="C364" s="13">
        <v>8339.3819999999996</v>
      </c>
      <c r="D364" s="13">
        <v>8287.0920000000006</v>
      </c>
      <c r="E364" s="13">
        <v>0</v>
      </c>
      <c r="F364" s="13">
        <v>52.290000000000006</v>
      </c>
    </row>
    <row r="365" spans="1:6" x14ac:dyDescent="0.35">
      <c r="A365" s="12" t="s">
        <v>245</v>
      </c>
      <c r="B365" s="12" t="s">
        <v>266</v>
      </c>
      <c r="C365" s="13">
        <v>14759.784000000001</v>
      </c>
      <c r="D365" s="13">
        <v>11977.021500000001</v>
      </c>
      <c r="E365" s="13">
        <v>2782.7625000000003</v>
      </c>
      <c r="F365" s="13">
        <v>0</v>
      </c>
    </row>
    <row r="366" spans="1:6" x14ac:dyDescent="0.35">
      <c r="A366" s="12" t="s">
        <v>245</v>
      </c>
      <c r="B366" s="12" t="s">
        <v>267</v>
      </c>
      <c r="C366" s="13">
        <v>220038.00449999992</v>
      </c>
      <c r="D366" s="13">
        <v>70682.560000000027</v>
      </c>
      <c r="E366" s="13">
        <v>145412.94450000001</v>
      </c>
      <c r="F366" s="13">
        <v>3942.5</v>
      </c>
    </row>
    <row r="367" spans="1:6" x14ac:dyDescent="0.35">
      <c r="A367" s="12" t="s">
        <v>268</v>
      </c>
      <c r="B367" s="12" t="s">
        <v>269</v>
      </c>
      <c r="C367" s="13">
        <v>4585.2840000000006</v>
      </c>
      <c r="D367" s="13">
        <v>4585.2840000000006</v>
      </c>
      <c r="E367" s="13">
        <v>0</v>
      </c>
      <c r="F367" s="13">
        <v>0</v>
      </c>
    </row>
    <row r="368" spans="1:6" x14ac:dyDescent="0.35">
      <c r="A368" s="12" t="s">
        <v>268</v>
      </c>
      <c r="B368" s="12" t="s">
        <v>270</v>
      </c>
      <c r="C368" s="13">
        <v>122567.20559999999</v>
      </c>
      <c r="D368" s="13">
        <v>104379.25059999997</v>
      </c>
      <c r="E368" s="13">
        <v>18161.974999999999</v>
      </c>
      <c r="F368" s="13">
        <v>25.98</v>
      </c>
    </row>
    <row r="369" spans="1:6" x14ac:dyDescent="0.35">
      <c r="A369" s="12" t="s">
        <v>268</v>
      </c>
      <c r="B369" s="12" t="s">
        <v>271</v>
      </c>
      <c r="C369" s="13">
        <v>46817.300599999995</v>
      </c>
      <c r="D369" s="13">
        <v>46817.300599999995</v>
      </c>
      <c r="E369" s="13">
        <v>0</v>
      </c>
      <c r="F369" s="13">
        <v>0</v>
      </c>
    </row>
    <row r="370" spans="1:6" x14ac:dyDescent="0.35">
      <c r="A370" s="12" t="s">
        <v>268</v>
      </c>
      <c r="B370" s="12" t="s">
        <v>272</v>
      </c>
      <c r="C370" s="13">
        <v>28407.346399999999</v>
      </c>
      <c r="D370" s="13">
        <v>28388.0864</v>
      </c>
      <c r="E370" s="13">
        <v>0</v>
      </c>
      <c r="F370" s="13">
        <v>19.259999999999998</v>
      </c>
    </row>
    <row r="371" spans="1:6" x14ac:dyDescent="0.35">
      <c r="A371" s="12" t="s">
        <v>268</v>
      </c>
      <c r="B371" s="12" t="s">
        <v>273</v>
      </c>
      <c r="C371" s="13">
        <v>26505.703600000001</v>
      </c>
      <c r="D371" s="13">
        <v>26505.703600000001</v>
      </c>
      <c r="E371" s="13">
        <v>0</v>
      </c>
      <c r="F371" s="13">
        <v>0</v>
      </c>
    </row>
    <row r="372" spans="1:6" x14ac:dyDescent="0.35">
      <c r="A372" s="12" t="s">
        <v>268</v>
      </c>
      <c r="B372" s="12" t="s">
        <v>274</v>
      </c>
      <c r="C372" s="13">
        <v>53342.824500000002</v>
      </c>
      <c r="D372" s="13">
        <v>53093.300500000005</v>
      </c>
      <c r="E372" s="13">
        <v>0</v>
      </c>
      <c r="F372" s="13">
        <v>249.524</v>
      </c>
    </row>
    <row r="373" spans="1:6" x14ac:dyDescent="0.35">
      <c r="A373" s="12" t="s">
        <v>268</v>
      </c>
      <c r="B373" s="12" t="s">
        <v>275</v>
      </c>
      <c r="C373" s="13">
        <v>30512.200499999999</v>
      </c>
      <c r="D373" s="13">
        <v>30512.200499999999</v>
      </c>
      <c r="E373" s="13">
        <v>0</v>
      </c>
      <c r="F373" s="13">
        <v>0</v>
      </c>
    </row>
    <row r="374" spans="1:6" x14ac:dyDescent="0.35">
      <c r="A374" s="12" t="s">
        <v>268</v>
      </c>
      <c r="B374" s="12" t="s">
        <v>726</v>
      </c>
      <c r="C374" s="13">
        <v>11026.924099999998</v>
      </c>
      <c r="D374" s="13">
        <v>11026.924099999998</v>
      </c>
      <c r="E374" s="13">
        <v>0</v>
      </c>
      <c r="F374" s="13">
        <v>0</v>
      </c>
    </row>
    <row r="375" spans="1:6" x14ac:dyDescent="0.35">
      <c r="A375" s="12" t="s">
        <v>268</v>
      </c>
      <c r="B375" s="12" t="s">
        <v>276</v>
      </c>
      <c r="C375" s="13">
        <v>45576.644800000002</v>
      </c>
      <c r="D375" s="13">
        <v>45576.644800000002</v>
      </c>
      <c r="E375" s="13">
        <v>0</v>
      </c>
      <c r="F375" s="13">
        <v>0</v>
      </c>
    </row>
    <row r="376" spans="1:6" x14ac:dyDescent="0.35">
      <c r="A376" s="12" t="s">
        <v>268</v>
      </c>
      <c r="B376" s="12" t="s">
        <v>729</v>
      </c>
      <c r="C376" s="13">
        <v>15372.0905</v>
      </c>
      <c r="D376" s="13">
        <v>15372.0905</v>
      </c>
      <c r="E376" s="13">
        <v>0</v>
      </c>
      <c r="F376" s="13">
        <v>0</v>
      </c>
    </row>
    <row r="377" spans="1:6" x14ac:dyDescent="0.35">
      <c r="A377" s="12" t="s">
        <v>268</v>
      </c>
      <c r="B377" s="12" t="s">
        <v>277</v>
      </c>
      <c r="C377" s="13">
        <v>9944.0645999999997</v>
      </c>
      <c r="D377" s="13">
        <v>9944.0645999999997</v>
      </c>
      <c r="E377" s="13">
        <v>0</v>
      </c>
      <c r="F377" s="13">
        <v>0</v>
      </c>
    </row>
    <row r="378" spans="1:6" x14ac:dyDescent="0.35">
      <c r="A378" s="12" t="s">
        <v>268</v>
      </c>
      <c r="B378" s="12" t="s">
        <v>731</v>
      </c>
      <c r="C378" s="13">
        <v>24029.153499999993</v>
      </c>
      <c r="D378" s="13">
        <v>24029.153499999993</v>
      </c>
      <c r="E378" s="13">
        <v>0</v>
      </c>
      <c r="F378" s="13">
        <v>0</v>
      </c>
    </row>
    <row r="379" spans="1:6" x14ac:dyDescent="0.35">
      <c r="A379" s="12" t="s">
        <v>268</v>
      </c>
      <c r="B379" s="12" t="s">
        <v>278</v>
      </c>
      <c r="C379" s="13">
        <v>10719.806099999998</v>
      </c>
      <c r="D379" s="13">
        <v>10706.110099999998</v>
      </c>
      <c r="E379" s="13">
        <v>0</v>
      </c>
      <c r="F379" s="13">
        <v>13.696</v>
      </c>
    </row>
    <row r="380" spans="1:6" x14ac:dyDescent="0.35">
      <c r="A380" s="12" t="s">
        <v>268</v>
      </c>
      <c r="B380" s="12" t="s">
        <v>279</v>
      </c>
      <c r="C380" s="13">
        <v>41077.003400000009</v>
      </c>
      <c r="D380" s="13">
        <v>41006.315900000009</v>
      </c>
      <c r="E380" s="13">
        <v>70.6875</v>
      </c>
      <c r="F380" s="13">
        <v>0</v>
      </c>
    </row>
    <row r="381" spans="1:6" x14ac:dyDescent="0.35">
      <c r="A381" s="12" t="s">
        <v>268</v>
      </c>
      <c r="B381" s="12" t="s">
        <v>737</v>
      </c>
      <c r="C381" s="13">
        <v>65083.958000000042</v>
      </c>
      <c r="D381" s="13">
        <v>65083.958000000042</v>
      </c>
      <c r="E381" s="13">
        <v>0</v>
      </c>
      <c r="F381" s="13">
        <v>0</v>
      </c>
    </row>
    <row r="382" spans="1:6" x14ac:dyDescent="0.35">
      <c r="A382" s="12" t="s">
        <v>268</v>
      </c>
      <c r="B382" s="12" t="s">
        <v>280</v>
      </c>
      <c r="C382" s="14"/>
      <c r="D382" s="14"/>
      <c r="E382" s="14"/>
      <c r="F382" s="14"/>
    </row>
    <row r="383" spans="1:6" x14ac:dyDescent="0.35">
      <c r="A383" s="12" t="s">
        <v>268</v>
      </c>
      <c r="B383" s="12" t="s">
        <v>744</v>
      </c>
      <c r="C383" s="13">
        <v>2640.4125000000004</v>
      </c>
      <c r="D383" s="13">
        <v>2640.4125000000004</v>
      </c>
      <c r="E383" s="13">
        <v>0</v>
      </c>
      <c r="F383" s="13">
        <v>0</v>
      </c>
    </row>
    <row r="384" spans="1:6" x14ac:dyDescent="0.35">
      <c r="A384" s="12" t="s">
        <v>281</v>
      </c>
      <c r="B384" s="12" t="s">
        <v>915</v>
      </c>
      <c r="C384" s="13">
        <v>34883.198400000001</v>
      </c>
      <c r="D384" s="13">
        <v>1543.2360000000001</v>
      </c>
      <c r="E384" s="13">
        <v>22889.9624</v>
      </c>
      <c r="F384" s="13">
        <v>10450</v>
      </c>
    </row>
    <row r="385" spans="1:6" x14ac:dyDescent="0.35">
      <c r="A385" s="12" t="s">
        <v>281</v>
      </c>
      <c r="B385" s="12" t="s">
        <v>282</v>
      </c>
      <c r="C385" s="13">
        <v>10299.76</v>
      </c>
      <c r="D385" s="13">
        <v>0</v>
      </c>
      <c r="E385" s="13">
        <v>0</v>
      </c>
      <c r="F385" s="13">
        <v>10299.76</v>
      </c>
    </row>
    <row r="386" spans="1:6" x14ac:dyDescent="0.35">
      <c r="A386" s="12" t="s">
        <v>281</v>
      </c>
      <c r="B386" s="12" t="s">
        <v>845</v>
      </c>
      <c r="C386" s="14"/>
      <c r="D386" s="14"/>
      <c r="E386" s="14"/>
      <c r="F386" s="14"/>
    </row>
    <row r="387" spans="1:6" x14ac:dyDescent="0.35">
      <c r="A387" s="12" t="s">
        <v>281</v>
      </c>
      <c r="B387" s="12" t="s">
        <v>778</v>
      </c>
      <c r="C387" s="13">
        <v>48003.01</v>
      </c>
      <c r="D387" s="13">
        <v>7209.4699999999993</v>
      </c>
      <c r="E387" s="13">
        <v>40793.54</v>
      </c>
      <c r="F387" s="13">
        <v>0</v>
      </c>
    </row>
    <row r="388" spans="1:6" x14ac:dyDescent="0.35">
      <c r="A388" s="12" t="s">
        <v>281</v>
      </c>
      <c r="B388" s="12" t="s">
        <v>916</v>
      </c>
      <c r="C388" s="14"/>
      <c r="D388" s="14"/>
      <c r="E388" s="14"/>
      <c r="F388" s="14"/>
    </row>
    <row r="389" spans="1:6" x14ac:dyDescent="0.35">
      <c r="A389" s="12" t="s">
        <v>281</v>
      </c>
      <c r="B389" s="12" t="s">
        <v>283</v>
      </c>
      <c r="C389" s="13">
        <v>23613.506999999998</v>
      </c>
      <c r="D389" s="13">
        <v>275.952</v>
      </c>
      <c r="E389" s="13">
        <v>23337.555</v>
      </c>
      <c r="F389" s="13">
        <v>0</v>
      </c>
    </row>
    <row r="390" spans="1:6" x14ac:dyDescent="0.35">
      <c r="A390" s="12" t="s">
        <v>281</v>
      </c>
      <c r="B390" s="12" t="s">
        <v>284</v>
      </c>
      <c r="C390" s="13">
        <v>19259.317999999999</v>
      </c>
      <c r="D390" s="13">
        <v>8200.8139999999985</v>
      </c>
      <c r="E390" s="13">
        <v>0</v>
      </c>
      <c r="F390" s="13">
        <v>11058.504000000001</v>
      </c>
    </row>
    <row r="391" spans="1:6" x14ac:dyDescent="0.35">
      <c r="A391" s="12" t="s">
        <v>281</v>
      </c>
      <c r="B391" s="12" t="s">
        <v>285</v>
      </c>
      <c r="C391" s="13">
        <v>210.048</v>
      </c>
      <c r="D391" s="13">
        <v>210.048</v>
      </c>
      <c r="E391" s="13">
        <v>0</v>
      </c>
      <c r="F391" s="13">
        <v>0</v>
      </c>
    </row>
    <row r="392" spans="1:6" x14ac:dyDescent="0.35">
      <c r="A392" s="12" t="s">
        <v>281</v>
      </c>
      <c r="B392" s="12" t="s">
        <v>286</v>
      </c>
      <c r="C392" s="13">
        <v>140308.08999999997</v>
      </c>
      <c r="D392" s="13">
        <v>30198.824000000001</v>
      </c>
      <c r="E392" s="13">
        <v>76277.490000000005</v>
      </c>
      <c r="F392" s="13">
        <v>33831.775999999998</v>
      </c>
    </row>
    <row r="393" spans="1:6" x14ac:dyDescent="0.35">
      <c r="A393" s="12" t="s">
        <v>281</v>
      </c>
      <c r="B393" s="12" t="s">
        <v>846</v>
      </c>
      <c r="C393" s="14"/>
      <c r="D393" s="14"/>
      <c r="E393" s="14"/>
      <c r="F393" s="14"/>
    </row>
    <row r="394" spans="1:6" x14ac:dyDescent="0.35">
      <c r="A394" s="12" t="s">
        <v>281</v>
      </c>
      <c r="B394" s="12" t="s">
        <v>287</v>
      </c>
      <c r="C394" s="13">
        <v>79960.502000000008</v>
      </c>
      <c r="D394" s="13">
        <v>20312.582000000002</v>
      </c>
      <c r="E394" s="13">
        <v>59647.92</v>
      </c>
      <c r="F394" s="13">
        <v>0</v>
      </c>
    </row>
    <row r="395" spans="1:6" x14ac:dyDescent="0.35">
      <c r="A395" s="12" t="s">
        <v>281</v>
      </c>
      <c r="B395" s="12" t="s">
        <v>847</v>
      </c>
      <c r="C395" s="14"/>
      <c r="D395" s="14"/>
      <c r="E395" s="14"/>
      <c r="F395" s="14"/>
    </row>
    <row r="396" spans="1:6" ht="29" x14ac:dyDescent="0.35">
      <c r="A396" s="12" t="s">
        <v>281</v>
      </c>
      <c r="B396" s="12" t="s">
        <v>288</v>
      </c>
      <c r="C396" s="13">
        <v>103249.24900000001</v>
      </c>
      <c r="D396" s="13">
        <v>58365.177999999993</v>
      </c>
      <c r="E396" s="13">
        <v>37912.070999999996</v>
      </c>
      <c r="F396" s="13">
        <v>6972</v>
      </c>
    </row>
    <row r="397" spans="1:6" x14ac:dyDescent="0.35">
      <c r="A397" s="12" t="s">
        <v>281</v>
      </c>
      <c r="B397" s="12" t="s">
        <v>289</v>
      </c>
      <c r="C397" s="13">
        <v>46670.021999999997</v>
      </c>
      <c r="D397" s="13">
        <v>6357.8519999999999</v>
      </c>
      <c r="E397" s="13">
        <v>38818.449999999997</v>
      </c>
      <c r="F397" s="13">
        <v>1493.72</v>
      </c>
    </row>
    <row r="398" spans="1:6" x14ac:dyDescent="0.35">
      <c r="A398" s="12" t="s">
        <v>281</v>
      </c>
      <c r="B398" s="12" t="s">
        <v>290</v>
      </c>
      <c r="C398" s="13">
        <v>264.10000000000002</v>
      </c>
      <c r="D398" s="13">
        <v>264.10000000000002</v>
      </c>
      <c r="E398" s="13">
        <v>0</v>
      </c>
      <c r="F398" s="13">
        <v>0</v>
      </c>
    </row>
    <row r="399" spans="1:6" x14ac:dyDescent="0.35">
      <c r="A399" s="12" t="s">
        <v>281</v>
      </c>
      <c r="B399" s="12" t="s">
        <v>848</v>
      </c>
      <c r="C399" s="14"/>
      <c r="D399" s="14"/>
      <c r="E399" s="14"/>
      <c r="F399" s="14"/>
    </row>
    <row r="400" spans="1:6" x14ac:dyDescent="0.35">
      <c r="A400" s="12" t="s">
        <v>281</v>
      </c>
      <c r="B400" s="12" t="s">
        <v>291</v>
      </c>
      <c r="C400" s="13">
        <v>5849.8459999999995</v>
      </c>
      <c r="D400" s="13">
        <v>5849.8459999999995</v>
      </c>
      <c r="E400" s="13">
        <v>0</v>
      </c>
      <c r="F400" s="13">
        <v>0</v>
      </c>
    </row>
    <row r="401" spans="1:6" x14ac:dyDescent="0.35">
      <c r="A401" s="12" t="s">
        <v>281</v>
      </c>
      <c r="B401" s="12" t="s">
        <v>849</v>
      </c>
      <c r="C401" s="14"/>
      <c r="D401" s="14"/>
      <c r="E401" s="14"/>
      <c r="F401" s="14"/>
    </row>
    <row r="402" spans="1:6" x14ac:dyDescent="0.35">
      <c r="A402" s="12" t="s">
        <v>281</v>
      </c>
      <c r="B402" s="12" t="s">
        <v>292</v>
      </c>
      <c r="C402" s="13">
        <v>4901</v>
      </c>
      <c r="D402" s="13">
        <v>0</v>
      </c>
      <c r="E402" s="13">
        <v>4901</v>
      </c>
      <c r="F402" s="13">
        <v>0</v>
      </c>
    </row>
    <row r="403" spans="1:6" x14ac:dyDescent="0.35">
      <c r="A403" s="12" t="s">
        <v>281</v>
      </c>
      <c r="B403" s="12" t="s">
        <v>293</v>
      </c>
      <c r="C403" s="13">
        <v>308.22000000000003</v>
      </c>
      <c r="D403" s="13">
        <v>308.22000000000003</v>
      </c>
      <c r="E403" s="13">
        <v>0</v>
      </c>
      <c r="F403" s="13">
        <v>0</v>
      </c>
    </row>
    <row r="404" spans="1:6" x14ac:dyDescent="0.35">
      <c r="A404" s="12" t="s">
        <v>281</v>
      </c>
      <c r="B404" s="12" t="s">
        <v>294</v>
      </c>
      <c r="C404" s="13">
        <v>10290.581999999999</v>
      </c>
      <c r="D404" s="13">
        <v>865.58199999999999</v>
      </c>
      <c r="E404" s="13">
        <v>9425</v>
      </c>
      <c r="F404" s="13">
        <v>0</v>
      </c>
    </row>
    <row r="405" spans="1:6" x14ac:dyDescent="0.35">
      <c r="A405" s="12" t="s">
        <v>281</v>
      </c>
      <c r="B405" s="12" t="s">
        <v>779</v>
      </c>
      <c r="C405" s="13">
        <v>56699.166000000005</v>
      </c>
      <c r="D405" s="13">
        <v>6059.616</v>
      </c>
      <c r="E405" s="13">
        <v>44165.55</v>
      </c>
      <c r="F405" s="13">
        <v>6474</v>
      </c>
    </row>
    <row r="406" spans="1:6" x14ac:dyDescent="0.35">
      <c r="A406" s="12" t="s">
        <v>295</v>
      </c>
      <c r="B406" s="12" t="s">
        <v>296</v>
      </c>
      <c r="C406" s="13">
        <v>3429.3</v>
      </c>
      <c r="D406" s="13">
        <v>3429.3</v>
      </c>
      <c r="E406" s="13">
        <v>0</v>
      </c>
      <c r="F406" s="13">
        <v>0</v>
      </c>
    </row>
    <row r="407" spans="1:6" x14ac:dyDescent="0.35">
      <c r="A407" s="12" t="s">
        <v>295</v>
      </c>
      <c r="B407" s="12" t="s">
        <v>850</v>
      </c>
      <c r="C407" s="14"/>
      <c r="D407" s="14"/>
      <c r="E407" s="14"/>
      <c r="F407" s="14"/>
    </row>
    <row r="408" spans="1:6" x14ac:dyDescent="0.35">
      <c r="A408" s="12" t="s">
        <v>295</v>
      </c>
      <c r="B408" s="12" t="s">
        <v>297</v>
      </c>
      <c r="C408" s="13">
        <v>1259.6400000000001</v>
      </c>
      <c r="D408" s="13">
        <v>1259.6400000000001</v>
      </c>
      <c r="E408" s="13">
        <v>0</v>
      </c>
      <c r="F408" s="13">
        <v>0</v>
      </c>
    </row>
    <row r="409" spans="1:6" x14ac:dyDescent="0.35">
      <c r="A409" s="12" t="s">
        <v>295</v>
      </c>
      <c r="B409" s="12" t="s">
        <v>298</v>
      </c>
      <c r="C409" s="13">
        <v>6537.9</v>
      </c>
      <c r="D409" s="13">
        <v>6537.9</v>
      </c>
      <c r="E409" s="13">
        <v>0</v>
      </c>
      <c r="F409" s="13">
        <v>0</v>
      </c>
    </row>
    <row r="410" spans="1:6" x14ac:dyDescent="0.35">
      <c r="A410" s="12" t="s">
        <v>295</v>
      </c>
      <c r="B410" s="12" t="s">
        <v>299</v>
      </c>
      <c r="C410" s="13">
        <v>3623.3719999999994</v>
      </c>
      <c r="D410" s="13">
        <v>3589.1319999999996</v>
      </c>
      <c r="E410" s="13">
        <v>0</v>
      </c>
      <c r="F410" s="13">
        <v>34.24</v>
      </c>
    </row>
    <row r="411" spans="1:6" x14ac:dyDescent="0.35">
      <c r="A411" s="12" t="s">
        <v>295</v>
      </c>
      <c r="B411" s="12" t="s">
        <v>780</v>
      </c>
      <c r="C411" s="13">
        <v>15461.738000000001</v>
      </c>
      <c r="D411" s="13">
        <v>14797.738000000001</v>
      </c>
      <c r="E411" s="13">
        <v>0</v>
      </c>
      <c r="F411" s="13">
        <v>664</v>
      </c>
    </row>
    <row r="412" spans="1:6" x14ac:dyDescent="0.35">
      <c r="A412" s="12" t="s">
        <v>300</v>
      </c>
      <c r="B412" s="12" t="s">
        <v>781</v>
      </c>
      <c r="C412" s="13">
        <v>85276.599999999991</v>
      </c>
      <c r="D412" s="13">
        <v>17551.400000000001</v>
      </c>
      <c r="E412" s="13">
        <v>16585.5</v>
      </c>
      <c r="F412" s="13">
        <v>51139.7</v>
      </c>
    </row>
    <row r="413" spans="1:6" x14ac:dyDescent="0.35">
      <c r="A413" s="12" t="s">
        <v>300</v>
      </c>
      <c r="B413" s="12" t="s">
        <v>301</v>
      </c>
      <c r="C413" s="13">
        <v>103919.76749999997</v>
      </c>
      <c r="D413" s="13">
        <v>20718.715000000004</v>
      </c>
      <c r="E413" s="13">
        <v>51804.672500000001</v>
      </c>
      <c r="F413" s="13">
        <v>31396.38</v>
      </c>
    </row>
    <row r="414" spans="1:6" x14ac:dyDescent="0.35">
      <c r="A414" s="12" t="s">
        <v>300</v>
      </c>
      <c r="B414" s="12" t="s">
        <v>302</v>
      </c>
      <c r="C414" s="13">
        <v>819776.34060000011</v>
      </c>
      <c r="D414" s="13">
        <v>73008.051999999996</v>
      </c>
      <c r="E414" s="13">
        <v>529473.04859999998</v>
      </c>
      <c r="F414" s="13">
        <v>217295.24000000002</v>
      </c>
    </row>
    <row r="415" spans="1:6" x14ac:dyDescent="0.35">
      <c r="A415" s="12" t="s">
        <v>300</v>
      </c>
      <c r="B415" s="12" t="s">
        <v>303</v>
      </c>
      <c r="C415" s="13">
        <v>44296.823500000006</v>
      </c>
      <c r="D415" s="13">
        <v>10122.02</v>
      </c>
      <c r="E415" s="13">
        <v>28655.803500000002</v>
      </c>
      <c r="F415" s="13">
        <v>5519</v>
      </c>
    </row>
    <row r="416" spans="1:6" x14ac:dyDescent="0.35">
      <c r="A416" s="12" t="s">
        <v>300</v>
      </c>
      <c r="B416" s="12" t="s">
        <v>304</v>
      </c>
      <c r="C416" s="13">
        <v>347464.59199999995</v>
      </c>
      <c r="D416" s="13">
        <v>45254.561000000002</v>
      </c>
      <c r="E416" s="13">
        <v>240348.81099999999</v>
      </c>
      <c r="F416" s="13">
        <v>61861.22</v>
      </c>
    </row>
    <row r="417" spans="1:6" x14ac:dyDescent="0.35">
      <c r="A417" s="12" t="s">
        <v>300</v>
      </c>
      <c r="B417" s="12" t="s">
        <v>305</v>
      </c>
      <c r="C417" s="13">
        <v>33578.135000000009</v>
      </c>
      <c r="D417" s="13">
        <v>2613.5100000000002</v>
      </c>
      <c r="E417" s="13">
        <v>20174.625</v>
      </c>
      <c r="F417" s="13">
        <v>10790</v>
      </c>
    </row>
    <row r="418" spans="1:6" x14ac:dyDescent="0.35">
      <c r="A418" s="12" t="s">
        <v>300</v>
      </c>
      <c r="B418" s="12" t="s">
        <v>306</v>
      </c>
      <c r="C418" s="13">
        <v>201331.32509999999</v>
      </c>
      <c r="D418" s="13">
        <v>26583.652000000002</v>
      </c>
      <c r="E418" s="13">
        <v>53753.7451</v>
      </c>
      <c r="F418" s="13">
        <v>120993.928</v>
      </c>
    </row>
    <row r="419" spans="1:6" x14ac:dyDescent="0.35">
      <c r="A419" s="12" t="s">
        <v>300</v>
      </c>
      <c r="B419" s="12" t="s">
        <v>782</v>
      </c>
      <c r="C419" s="13">
        <v>21560.092000000001</v>
      </c>
      <c r="D419" s="13">
        <v>7750.0920000000006</v>
      </c>
      <c r="E419" s="13">
        <v>7668</v>
      </c>
      <c r="F419" s="13">
        <v>6142</v>
      </c>
    </row>
    <row r="420" spans="1:6" x14ac:dyDescent="0.35">
      <c r="A420" s="12" t="s">
        <v>300</v>
      </c>
      <c r="B420" s="12" t="s">
        <v>307</v>
      </c>
      <c r="C420" s="13">
        <v>6386.0460000000003</v>
      </c>
      <c r="D420" s="13">
        <v>2144.7959999999998</v>
      </c>
      <c r="E420" s="13">
        <v>4241.25</v>
      </c>
      <c r="F420" s="13">
        <v>0</v>
      </c>
    </row>
    <row r="421" spans="1:6" x14ac:dyDescent="0.35">
      <c r="A421" s="12" t="s">
        <v>300</v>
      </c>
      <c r="B421" s="12" t="s">
        <v>308</v>
      </c>
      <c r="C421" s="13">
        <v>119479.48050000001</v>
      </c>
      <c r="D421" s="13">
        <v>28987.65</v>
      </c>
      <c r="E421" s="13">
        <v>59989.030499999993</v>
      </c>
      <c r="F421" s="13">
        <v>30502.799999999999</v>
      </c>
    </row>
    <row r="422" spans="1:6" x14ac:dyDescent="0.35">
      <c r="A422" s="12" t="s">
        <v>300</v>
      </c>
      <c r="B422" s="12" t="s">
        <v>309</v>
      </c>
      <c r="C422" s="13">
        <v>57555.283199999998</v>
      </c>
      <c r="D422" s="13">
        <v>0</v>
      </c>
      <c r="E422" s="13">
        <v>45240</v>
      </c>
      <c r="F422" s="13">
        <v>12315.2832</v>
      </c>
    </row>
    <row r="423" spans="1:6" x14ac:dyDescent="0.35">
      <c r="A423" s="12" t="s">
        <v>300</v>
      </c>
      <c r="B423" s="12" t="s">
        <v>310</v>
      </c>
      <c r="C423" s="13">
        <v>63.8</v>
      </c>
      <c r="D423" s="13">
        <v>63.8</v>
      </c>
      <c r="E423" s="13">
        <v>0</v>
      </c>
      <c r="F423" s="13">
        <v>0</v>
      </c>
    </row>
    <row r="424" spans="1:6" x14ac:dyDescent="0.35">
      <c r="A424" s="12" t="s">
        <v>300</v>
      </c>
      <c r="B424" s="12" t="s">
        <v>311</v>
      </c>
      <c r="C424" s="13">
        <v>253517.95749999999</v>
      </c>
      <c r="D424" s="13">
        <v>36937.919999999998</v>
      </c>
      <c r="E424" s="13">
        <v>157300.03750000001</v>
      </c>
      <c r="F424" s="13">
        <v>59280</v>
      </c>
    </row>
    <row r="425" spans="1:6" ht="29" x14ac:dyDescent="0.35">
      <c r="A425" s="12" t="s">
        <v>300</v>
      </c>
      <c r="B425" s="12" t="s">
        <v>312</v>
      </c>
      <c r="C425" s="13">
        <v>84556.05</v>
      </c>
      <c r="D425" s="13">
        <v>51524.800000000003</v>
      </c>
      <c r="E425" s="13">
        <v>21206.25</v>
      </c>
      <c r="F425" s="13">
        <v>11825</v>
      </c>
    </row>
    <row r="426" spans="1:6" x14ac:dyDescent="0.35">
      <c r="A426" s="12" t="s">
        <v>300</v>
      </c>
      <c r="B426" s="12" t="s">
        <v>313</v>
      </c>
      <c r="C426" s="13">
        <v>417636.37400000007</v>
      </c>
      <c r="D426" s="13">
        <v>371272.57400000002</v>
      </c>
      <c r="E426" s="13">
        <v>0</v>
      </c>
      <c r="F426" s="13">
        <v>46363.8</v>
      </c>
    </row>
    <row r="427" spans="1:6" x14ac:dyDescent="0.35">
      <c r="A427" s="12" t="s">
        <v>300</v>
      </c>
      <c r="B427" s="12" t="s">
        <v>314</v>
      </c>
      <c r="C427" s="13">
        <v>893673.26280000003</v>
      </c>
      <c r="D427" s="13">
        <v>52878.5</v>
      </c>
      <c r="E427" s="13">
        <v>519046.88280000002</v>
      </c>
      <c r="F427" s="13">
        <v>321747.88</v>
      </c>
    </row>
    <row r="428" spans="1:6" x14ac:dyDescent="0.35">
      <c r="A428" s="12" t="s">
        <v>300</v>
      </c>
      <c r="B428" s="12" t="s">
        <v>315</v>
      </c>
      <c r="C428" s="13">
        <v>79666.925000000003</v>
      </c>
      <c r="D428" s="13">
        <v>5742.5</v>
      </c>
      <c r="E428" s="13">
        <v>45475.625</v>
      </c>
      <c r="F428" s="13">
        <v>28448.800000000003</v>
      </c>
    </row>
    <row r="429" spans="1:6" x14ac:dyDescent="0.35">
      <c r="A429" s="12" t="s">
        <v>300</v>
      </c>
      <c r="B429" s="12" t="s">
        <v>783</v>
      </c>
      <c r="C429" s="13">
        <v>5982.5349999999999</v>
      </c>
      <c r="D429" s="13">
        <v>0</v>
      </c>
      <c r="E429" s="13">
        <v>3534.375</v>
      </c>
      <c r="F429" s="13">
        <v>2448.16</v>
      </c>
    </row>
    <row r="430" spans="1:6" x14ac:dyDescent="0.35">
      <c r="A430" s="12" t="s">
        <v>300</v>
      </c>
      <c r="B430" s="12" t="s">
        <v>917</v>
      </c>
      <c r="C430" s="13">
        <v>221766.01400000002</v>
      </c>
      <c r="D430" s="13">
        <v>71267.117999999988</v>
      </c>
      <c r="E430" s="13">
        <v>129744.21400000001</v>
      </c>
      <c r="F430" s="13">
        <v>20754.682000000001</v>
      </c>
    </row>
    <row r="431" spans="1:6" x14ac:dyDescent="0.35">
      <c r="A431" s="12" t="s">
        <v>300</v>
      </c>
      <c r="B431" s="12" t="s">
        <v>918</v>
      </c>
      <c r="C431" s="13">
        <v>136595.15100000001</v>
      </c>
      <c r="D431" s="13">
        <v>76993.815000000002</v>
      </c>
      <c r="E431" s="13">
        <v>40827</v>
      </c>
      <c r="F431" s="13">
        <v>18774.335999999999</v>
      </c>
    </row>
    <row r="432" spans="1:6" x14ac:dyDescent="0.35">
      <c r="A432" s="12" t="s">
        <v>300</v>
      </c>
      <c r="B432" s="12" t="s">
        <v>784</v>
      </c>
      <c r="C432" s="13">
        <v>21507.149999999998</v>
      </c>
      <c r="D432" s="13">
        <v>0</v>
      </c>
      <c r="E432" s="13">
        <v>21507.149999999998</v>
      </c>
      <c r="F432" s="13">
        <v>0</v>
      </c>
    </row>
    <row r="433" spans="1:6" x14ac:dyDescent="0.35">
      <c r="A433" s="12" t="s">
        <v>300</v>
      </c>
      <c r="B433" s="12" t="s">
        <v>316</v>
      </c>
      <c r="C433" s="13">
        <v>49027.275000000001</v>
      </c>
      <c r="D433" s="13">
        <v>7280</v>
      </c>
      <c r="E433" s="13">
        <v>3063.125</v>
      </c>
      <c r="F433" s="13">
        <v>38684.15</v>
      </c>
    </row>
    <row r="434" spans="1:6" x14ac:dyDescent="0.35">
      <c r="A434" s="12" t="s">
        <v>300</v>
      </c>
      <c r="B434" s="12" t="s">
        <v>317</v>
      </c>
      <c r="C434" s="13">
        <v>21714.878000000001</v>
      </c>
      <c r="D434" s="13">
        <v>535.00300000000004</v>
      </c>
      <c r="E434" s="13">
        <v>7869.875</v>
      </c>
      <c r="F434" s="13">
        <v>13310.000000000002</v>
      </c>
    </row>
    <row r="435" spans="1:6" x14ac:dyDescent="0.35">
      <c r="A435" s="12" t="s">
        <v>300</v>
      </c>
      <c r="B435" s="12" t="s">
        <v>318</v>
      </c>
      <c r="C435" s="13">
        <v>6477.2139999999999</v>
      </c>
      <c r="D435" s="13">
        <v>1155.4639999999999</v>
      </c>
      <c r="E435" s="13">
        <v>2167.75</v>
      </c>
      <c r="F435" s="13">
        <v>3154</v>
      </c>
    </row>
    <row r="436" spans="1:6" x14ac:dyDescent="0.35">
      <c r="A436" s="12" t="s">
        <v>319</v>
      </c>
      <c r="B436" s="12" t="s">
        <v>320</v>
      </c>
      <c r="C436" s="13">
        <v>16776.9555</v>
      </c>
      <c r="D436" s="13">
        <v>3876.4555</v>
      </c>
      <c r="E436" s="13">
        <v>3958.5</v>
      </c>
      <c r="F436" s="13">
        <v>8942</v>
      </c>
    </row>
    <row r="437" spans="1:6" x14ac:dyDescent="0.35">
      <c r="A437" s="12" t="s">
        <v>319</v>
      </c>
      <c r="B437" s="12" t="s">
        <v>714</v>
      </c>
      <c r="C437" s="13">
        <v>0</v>
      </c>
      <c r="D437" s="13">
        <v>0</v>
      </c>
      <c r="E437" s="13">
        <v>0</v>
      </c>
      <c r="F437" s="13">
        <v>0</v>
      </c>
    </row>
    <row r="438" spans="1:6" x14ac:dyDescent="0.35">
      <c r="A438" s="12" t="s">
        <v>319</v>
      </c>
      <c r="B438" s="12" t="s">
        <v>321</v>
      </c>
      <c r="C438" s="13">
        <v>41405.020600000003</v>
      </c>
      <c r="D438" s="13">
        <v>8674.8420000000006</v>
      </c>
      <c r="E438" s="13">
        <v>20957.178599999999</v>
      </c>
      <c r="F438" s="13">
        <v>11773</v>
      </c>
    </row>
    <row r="439" spans="1:6" x14ac:dyDescent="0.35">
      <c r="A439" s="12" t="s">
        <v>319</v>
      </c>
      <c r="B439" s="12" t="s">
        <v>322</v>
      </c>
      <c r="C439" s="14"/>
      <c r="D439" s="14"/>
      <c r="E439" s="14"/>
      <c r="F439" s="14"/>
    </row>
    <row r="440" spans="1:6" x14ac:dyDescent="0.35">
      <c r="A440" s="12" t="s">
        <v>319</v>
      </c>
      <c r="B440" s="12" t="s">
        <v>919</v>
      </c>
      <c r="C440" s="13">
        <v>109596.0435</v>
      </c>
      <c r="D440" s="13">
        <v>7400.0416000000005</v>
      </c>
      <c r="E440" s="13">
        <v>32231.817900000002</v>
      </c>
      <c r="F440" s="13">
        <v>69964.183999999994</v>
      </c>
    </row>
    <row r="441" spans="1:6" x14ac:dyDescent="0.35">
      <c r="A441" s="12" t="s">
        <v>319</v>
      </c>
      <c r="B441" s="12" t="s">
        <v>323</v>
      </c>
      <c r="C441" s="13">
        <v>48575.113499999999</v>
      </c>
      <c r="D441" s="13">
        <v>29445.515500000005</v>
      </c>
      <c r="E441" s="13">
        <v>16681.597999999998</v>
      </c>
      <c r="F441" s="13">
        <v>2448</v>
      </c>
    </row>
    <row r="442" spans="1:6" x14ac:dyDescent="0.35">
      <c r="A442" s="12" t="s">
        <v>319</v>
      </c>
      <c r="B442" s="12" t="s">
        <v>324</v>
      </c>
      <c r="C442" s="13">
        <v>120598.48819999999</v>
      </c>
      <c r="D442" s="13">
        <v>28410.619500000001</v>
      </c>
      <c r="E442" s="13">
        <v>85723.828700000013</v>
      </c>
      <c r="F442" s="13">
        <v>6464.04</v>
      </c>
    </row>
    <row r="443" spans="1:6" x14ac:dyDescent="0.35">
      <c r="A443" s="12" t="s">
        <v>319</v>
      </c>
      <c r="B443" s="12" t="s">
        <v>325</v>
      </c>
      <c r="C443" s="13">
        <v>47964.574999999997</v>
      </c>
      <c r="D443" s="13">
        <v>44627.350000000006</v>
      </c>
      <c r="E443" s="13">
        <v>3251.625</v>
      </c>
      <c r="F443" s="13">
        <v>85.6</v>
      </c>
    </row>
    <row r="444" spans="1:6" x14ac:dyDescent="0.35">
      <c r="A444" s="12" t="s">
        <v>319</v>
      </c>
      <c r="B444" s="12" t="s">
        <v>326</v>
      </c>
      <c r="C444" s="13">
        <v>45402.522499999999</v>
      </c>
      <c r="D444" s="13">
        <v>11770.522499999999</v>
      </c>
      <c r="E444" s="13">
        <v>28652</v>
      </c>
      <c r="F444" s="13">
        <v>4980</v>
      </c>
    </row>
    <row r="445" spans="1:6" x14ac:dyDescent="0.35">
      <c r="A445" s="12" t="s">
        <v>319</v>
      </c>
      <c r="B445" s="12" t="s">
        <v>327</v>
      </c>
      <c r="C445" s="13">
        <v>31923.665999999997</v>
      </c>
      <c r="D445" s="13">
        <v>26984.966</v>
      </c>
      <c r="E445" s="13">
        <v>4938.7</v>
      </c>
      <c r="F445" s="13">
        <v>0</v>
      </c>
    </row>
    <row r="446" spans="1:6" x14ac:dyDescent="0.35">
      <c r="A446" s="12" t="s">
        <v>319</v>
      </c>
      <c r="B446" s="12" t="s">
        <v>328</v>
      </c>
      <c r="C446" s="13">
        <v>14562.757500000002</v>
      </c>
      <c r="D446" s="13">
        <v>10330.5535</v>
      </c>
      <c r="E446" s="13">
        <v>3732.3</v>
      </c>
      <c r="F446" s="13">
        <v>499.904</v>
      </c>
    </row>
    <row r="447" spans="1:6" x14ac:dyDescent="0.35">
      <c r="A447" s="12" t="s">
        <v>319</v>
      </c>
      <c r="B447" s="12" t="s">
        <v>329</v>
      </c>
      <c r="C447" s="13">
        <v>14986.604500000001</v>
      </c>
      <c r="D447" s="13">
        <v>3384.6045000000004</v>
      </c>
      <c r="E447" s="13">
        <v>7540</v>
      </c>
      <c r="F447" s="13">
        <v>4062</v>
      </c>
    </row>
    <row r="448" spans="1:6" x14ac:dyDescent="0.35">
      <c r="A448" s="12" t="s">
        <v>319</v>
      </c>
      <c r="B448" s="12" t="s">
        <v>330</v>
      </c>
      <c r="C448" s="13">
        <v>38520.013500000001</v>
      </c>
      <c r="D448" s="13">
        <v>13110.558499999999</v>
      </c>
      <c r="E448" s="13">
        <v>25313.455000000002</v>
      </c>
      <c r="F448" s="13">
        <v>96</v>
      </c>
    </row>
    <row r="449" spans="1:6" x14ac:dyDescent="0.35">
      <c r="A449" s="12" t="s">
        <v>319</v>
      </c>
      <c r="B449" s="12" t="s">
        <v>331</v>
      </c>
      <c r="C449" s="13">
        <v>14472.650499999996</v>
      </c>
      <c r="D449" s="13">
        <v>13302.194499999998</v>
      </c>
      <c r="E449" s="13">
        <v>0</v>
      </c>
      <c r="F449" s="13">
        <v>1170.4559999999999</v>
      </c>
    </row>
    <row r="450" spans="1:6" x14ac:dyDescent="0.35">
      <c r="A450" s="12" t="s">
        <v>319</v>
      </c>
      <c r="B450" s="12" t="s">
        <v>332</v>
      </c>
      <c r="C450" s="13">
        <v>51885.537499999999</v>
      </c>
      <c r="D450" s="13">
        <v>17449.2935</v>
      </c>
      <c r="E450" s="13">
        <v>20349.843999999997</v>
      </c>
      <c r="F450" s="13">
        <v>14086.400000000001</v>
      </c>
    </row>
    <row r="451" spans="1:6" x14ac:dyDescent="0.35">
      <c r="A451" s="12" t="s">
        <v>319</v>
      </c>
      <c r="B451" s="12" t="s">
        <v>333</v>
      </c>
      <c r="C451" s="13">
        <v>32051.904500000001</v>
      </c>
      <c r="D451" s="13">
        <v>4007.817</v>
      </c>
      <c r="E451" s="13">
        <v>28044.087500000001</v>
      </c>
      <c r="F451" s="13">
        <v>0</v>
      </c>
    </row>
    <row r="452" spans="1:6" x14ac:dyDescent="0.35">
      <c r="A452" s="12" t="s">
        <v>319</v>
      </c>
      <c r="B452" s="12" t="s">
        <v>334</v>
      </c>
      <c r="C452" s="13">
        <v>107025.43699999996</v>
      </c>
      <c r="D452" s="13">
        <v>85084.691999999966</v>
      </c>
      <c r="E452" s="13">
        <v>21940.745000000003</v>
      </c>
      <c r="F452" s="13">
        <v>0</v>
      </c>
    </row>
    <row r="453" spans="1:6" x14ac:dyDescent="0.35">
      <c r="A453" s="12" t="s">
        <v>319</v>
      </c>
      <c r="B453" s="12" t="s">
        <v>335</v>
      </c>
      <c r="C453" s="13">
        <v>269577.40799999994</v>
      </c>
      <c r="D453" s="13">
        <v>193212.70299999998</v>
      </c>
      <c r="E453" s="13">
        <v>74234.104999999996</v>
      </c>
      <c r="F453" s="13">
        <v>2130.6</v>
      </c>
    </row>
    <row r="454" spans="1:6" x14ac:dyDescent="0.35">
      <c r="A454" s="12" t="s">
        <v>319</v>
      </c>
      <c r="B454" s="12" t="s">
        <v>743</v>
      </c>
      <c r="C454" s="13">
        <v>38988.041600000004</v>
      </c>
      <c r="D454" s="13">
        <v>2272.2809999999999</v>
      </c>
      <c r="E454" s="13">
        <v>22740.260600000001</v>
      </c>
      <c r="F454" s="13">
        <v>13975.500000000002</v>
      </c>
    </row>
    <row r="455" spans="1:6" x14ac:dyDescent="0.35">
      <c r="A455" s="12" t="s">
        <v>319</v>
      </c>
      <c r="B455" s="12" t="s">
        <v>336</v>
      </c>
      <c r="C455" s="13">
        <v>85091.664400000009</v>
      </c>
      <c r="D455" s="13">
        <v>76495.626899999988</v>
      </c>
      <c r="E455" s="13">
        <v>8596.0375000000004</v>
      </c>
      <c r="F455" s="13">
        <v>0</v>
      </c>
    </row>
    <row r="456" spans="1:6" x14ac:dyDescent="0.35">
      <c r="A456" s="12" t="s">
        <v>319</v>
      </c>
      <c r="B456" s="12" t="s">
        <v>337</v>
      </c>
      <c r="C456" s="13">
        <v>507973.0419999999</v>
      </c>
      <c r="D456" s="13">
        <v>415714.76500000007</v>
      </c>
      <c r="E456" s="13">
        <v>86070.825000000012</v>
      </c>
      <c r="F456" s="13">
        <v>6187.4520000000011</v>
      </c>
    </row>
    <row r="457" spans="1:6" x14ac:dyDescent="0.35">
      <c r="A457" s="12" t="s">
        <v>338</v>
      </c>
      <c r="B457" s="12" t="s">
        <v>339</v>
      </c>
      <c r="C457" s="13">
        <v>128555.50150000001</v>
      </c>
      <c r="D457" s="13">
        <v>104129.7</v>
      </c>
      <c r="E457" s="13">
        <v>24425.801500000001</v>
      </c>
      <c r="F457" s="13">
        <v>0</v>
      </c>
    </row>
    <row r="458" spans="1:6" x14ac:dyDescent="0.35">
      <c r="A458" s="12" t="s">
        <v>338</v>
      </c>
      <c r="B458" s="12" t="s">
        <v>920</v>
      </c>
      <c r="C458" s="13">
        <v>66831.432000000001</v>
      </c>
      <c r="D458" s="13">
        <v>47866.892</v>
      </c>
      <c r="E458" s="13">
        <v>8820.9399999999987</v>
      </c>
      <c r="F458" s="13">
        <v>10143.6</v>
      </c>
    </row>
    <row r="459" spans="1:6" x14ac:dyDescent="0.35">
      <c r="A459" s="12" t="s">
        <v>338</v>
      </c>
      <c r="B459" s="12" t="s">
        <v>340</v>
      </c>
      <c r="C459" s="13">
        <v>8862.5</v>
      </c>
      <c r="D459" s="13">
        <v>0</v>
      </c>
      <c r="E459" s="13">
        <v>4712.5</v>
      </c>
      <c r="F459" s="13">
        <v>4150</v>
      </c>
    </row>
    <row r="460" spans="1:6" x14ac:dyDescent="0.35">
      <c r="A460" s="12" t="s">
        <v>338</v>
      </c>
      <c r="B460" s="12" t="s">
        <v>341</v>
      </c>
      <c r="C460" s="13">
        <v>132738.215</v>
      </c>
      <c r="D460" s="13">
        <v>108177.91</v>
      </c>
      <c r="E460" s="13">
        <v>24560.305</v>
      </c>
      <c r="F460" s="13">
        <v>0</v>
      </c>
    </row>
    <row r="461" spans="1:6" x14ac:dyDescent="0.35">
      <c r="A461" s="12" t="s">
        <v>338</v>
      </c>
      <c r="B461" s="12" t="s">
        <v>342</v>
      </c>
      <c r="C461" s="13">
        <v>34121.822500000002</v>
      </c>
      <c r="D461" s="13">
        <v>22095.409999999996</v>
      </c>
      <c r="E461" s="13">
        <v>10432.8125</v>
      </c>
      <c r="F461" s="13">
        <v>1593.6000000000001</v>
      </c>
    </row>
    <row r="462" spans="1:6" x14ac:dyDescent="0.35">
      <c r="A462" s="12" t="s">
        <v>338</v>
      </c>
      <c r="B462" s="12" t="s">
        <v>921</v>
      </c>
      <c r="C462" s="13">
        <v>358845.67800000001</v>
      </c>
      <c r="D462" s="13">
        <v>281018.94699999999</v>
      </c>
      <c r="E462" s="13">
        <v>72016.731</v>
      </c>
      <c r="F462" s="13">
        <v>5810</v>
      </c>
    </row>
    <row r="463" spans="1:6" x14ac:dyDescent="0.35">
      <c r="A463" s="12" t="s">
        <v>338</v>
      </c>
      <c r="B463" s="12" t="s">
        <v>922</v>
      </c>
      <c r="C463" s="13">
        <v>7404.0999999999995</v>
      </c>
      <c r="D463" s="13">
        <v>4199.6000000000004</v>
      </c>
      <c r="E463" s="13">
        <v>3204.5</v>
      </c>
      <c r="F463" s="13">
        <v>0</v>
      </c>
    </row>
    <row r="464" spans="1:6" x14ac:dyDescent="0.35">
      <c r="A464" s="12" t="s">
        <v>338</v>
      </c>
      <c r="B464" s="12" t="s">
        <v>923</v>
      </c>
      <c r="C464" s="13">
        <v>20393.462500000001</v>
      </c>
      <c r="D464" s="13">
        <v>91</v>
      </c>
      <c r="E464" s="13">
        <v>14990.462500000001</v>
      </c>
      <c r="F464" s="13">
        <v>5312</v>
      </c>
    </row>
    <row r="465" spans="1:6" x14ac:dyDescent="0.35">
      <c r="A465" s="12" t="s">
        <v>338</v>
      </c>
      <c r="B465" s="12" t="s">
        <v>924</v>
      </c>
      <c r="C465" s="13">
        <v>18924.2425</v>
      </c>
      <c r="D465" s="13">
        <v>9113.005000000001</v>
      </c>
      <c r="E465" s="13">
        <v>6159.2375000000002</v>
      </c>
      <c r="F465" s="13">
        <v>3652</v>
      </c>
    </row>
    <row r="466" spans="1:6" x14ac:dyDescent="0.35">
      <c r="A466" s="12" t="s">
        <v>338</v>
      </c>
      <c r="B466" s="12" t="s">
        <v>343</v>
      </c>
      <c r="C466" s="13">
        <v>26033.739999999998</v>
      </c>
      <c r="D466" s="13">
        <v>21877.8</v>
      </c>
      <c r="E466" s="13">
        <v>3366.94</v>
      </c>
      <c r="F466" s="13">
        <v>789</v>
      </c>
    </row>
    <row r="467" spans="1:6" x14ac:dyDescent="0.35">
      <c r="A467" s="12" t="s">
        <v>338</v>
      </c>
      <c r="B467" s="12" t="s">
        <v>344</v>
      </c>
      <c r="C467" s="13">
        <v>24404.307999999997</v>
      </c>
      <c r="D467" s="13">
        <v>17582.038</v>
      </c>
      <c r="E467" s="13">
        <v>6822.27</v>
      </c>
      <c r="F467" s="13">
        <v>0</v>
      </c>
    </row>
    <row r="468" spans="1:6" x14ac:dyDescent="0.35">
      <c r="A468" s="12" t="s">
        <v>338</v>
      </c>
      <c r="B468" s="12" t="s">
        <v>925</v>
      </c>
      <c r="C468" s="13">
        <v>6526.6</v>
      </c>
      <c r="D468" s="13">
        <v>6526.6</v>
      </c>
      <c r="E468" s="13">
        <v>0</v>
      </c>
      <c r="F468" s="13">
        <v>0</v>
      </c>
    </row>
    <row r="469" spans="1:6" x14ac:dyDescent="0.35">
      <c r="A469" s="12" t="s">
        <v>338</v>
      </c>
      <c r="B469" s="12" t="s">
        <v>345</v>
      </c>
      <c r="C469" s="13">
        <v>241492.34899999999</v>
      </c>
      <c r="D469" s="13">
        <v>131146.84900000002</v>
      </c>
      <c r="E469" s="13">
        <v>76780</v>
      </c>
      <c r="F469" s="13">
        <v>33565.5</v>
      </c>
    </row>
    <row r="470" spans="1:6" x14ac:dyDescent="0.35">
      <c r="A470" s="12" t="s">
        <v>338</v>
      </c>
      <c r="B470" s="12" t="s">
        <v>346</v>
      </c>
      <c r="C470" s="13">
        <v>51016.668000000005</v>
      </c>
      <c r="D470" s="13">
        <v>20975.030999999999</v>
      </c>
      <c r="E470" s="13">
        <v>27551.637000000002</v>
      </c>
      <c r="F470" s="13">
        <v>2490</v>
      </c>
    </row>
    <row r="471" spans="1:6" x14ac:dyDescent="0.35">
      <c r="A471" s="12" t="s">
        <v>338</v>
      </c>
      <c r="B471" s="12" t="s">
        <v>347</v>
      </c>
      <c r="C471" s="13">
        <v>7232.9750000000004</v>
      </c>
      <c r="D471" s="13">
        <v>154.80000000000001</v>
      </c>
      <c r="E471" s="13">
        <v>7078.1750000000002</v>
      </c>
      <c r="F471" s="13">
        <v>0</v>
      </c>
    </row>
    <row r="472" spans="1:6" x14ac:dyDescent="0.35">
      <c r="A472" s="12" t="s">
        <v>338</v>
      </c>
      <c r="B472" s="12" t="s">
        <v>348</v>
      </c>
      <c r="C472" s="13">
        <v>27152.435000000001</v>
      </c>
      <c r="D472" s="13">
        <v>3522.6499999999996</v>
      </c>
      <c r="E472" s="13">
        <v>23629.785</v>
      </c>
      <c r="F472" s="13">
        <v>0</v>
      </c>
    </row>
    <row r="473" spans="1:6" x14ac:dyDescent="0.35">
      <c r="A473" s="12" t="s">
        <v>338</v>
      </c>
      <c r="B473" s="12" t="s">
        <v>349</v>
      </c>
      <c r="C473" s="13">
        <v>5765.4</v>
      </c>
      <c r="D473" s="13">
        <v>5763.9599999999991</v>
      </c>
      <c r="E473" s="13">
        <v>0</v>
      </c>
      <c r="F473" s="13">
        <v>1.44</v>
      </c>
    </row>
    <row r="474" spans="1:6" x14ac:dyDescent="0.35">
      <c r="A474" s="12" t="s">
        <v>338</v>
      </c>
      <c r="B474" s="12" t="s">
        <v>350</v>
      </c>
      <c r="C474" s="13">
        <v>59112.15</v>
      </c>
      <c r="D474" s="13">
        <v>22429.3</v>
      </c>
      <c r="E474" s="13">
        <v>24896.85</v>
      </c>
      <c r="F474" s="13">
        <v>11786</v>
      </c>
    </row>
    <row r="475" spans="1:6" x14ac:dyDescent="0.35">
      <c r="A475" s="12" t="s">
        <v>338</v>
      </c>
      <c r="B475" s="12" t="s">
        <v>351</v>
      </c>
      <c r="C475" s="13">
        <v>140240.22100000002</v>
      </c>
      <c r="D475" s="13">
        <v>58084.453999999998</v>
      </c>
      <c r="E475" s="13">
        <v>40411.824999999997</v>
      </c>
      <c r="F475" s="13">
        <v>41743.942000000003</v>
      </c>
    </row>
    <row r="476" spans="1:6" x14ac:dyDescent="0.35">
      <c r="A476" s="12" t="s">
        <v>338</v>
      </c>
      <c r="B476" s="12" t="s">
        <v>352</v>
      </c>
      <c r="C476" s="13">
        <v>53625.154999999999</v>
      </c>
      <c r="D476" s="13">
        <v>39209.955000000002</v>
      </c>
      <c r="E476" s="13">
        <v>14415.2</v>
      </c>
      <c r="F476" s="13">
        <v>0</v>
      </c>
    </row>
    <row r="477" spans="1:6" x14ac:dyDescent="0.35">
      <c r="A477" s="12" t="s">
        <v>338</v>
      </c>
      <c r="B477" s="12" t="s">
        <v>353</v>
      </c>
      <c r="C477" s="13">
        <v>81244.649999999994</v>
      </c>
      <c r="D477" s="13">
        <v>29895.5</v>
      </c>
      <c r="E477" s="13">
        <v>28549.15</v>
      </c>
      <c r="F477" s="13">
        <v>22800</v>
      </c>
    </row>
    <row r="478" spans="1:6" x14ac:dyDescent="0.35">
      <c r="A478" s="12" t="s">
        <v>338</v>
      </c>
      <c r="B478" s="12" t="s">
        <v>926</v>
      </c>
      <c r="C478" s="13">
        <v>45720.009499999993</v>
      </c>
      <c r="D478" s="13">
        <v>5223.308</v>
      </c>
      <c r="E478" s="13">
        <v>22330.6695</v>
      </c>
      <c r="F478" s="13">
        <v>18166.031999999999</v>
      </c>
    </row>
    <row r="479" spans="1:6" x14ac:dyDescent="0.35">
      <c r="A479" s="12" t="s">
        <v>338</v>
      </c>
      <c r="B479" s="12" t="s">
        <v>927</v>
      </c>
      <c r="C479" s="13">
        <v>81313.947</v>
      </c>
      <c r="D479" s="13">
        <v>29673.761999999995</v>
      </c>
      <c r="E479" s="13">
        <v>47685.464999999997</v>
      </c>
      <c r="F479" s="13">
        <v>3954.72</v>
      </c>
    </row>
    <row r="480" spans="1:6" x14ac:dyDescent="0.35">
      <c r="A480" s="12" t="s">
        <v>338</v>
      </c>
      <c r="B480" s="12" t="s">
        <v>928</v>
      </c>
      <c r="C480" s="13">
        <v>29666.84</v>
      </c>
      <c r="D480" s="13">
        <v>2265.3000000000002</v>
      </c>
      <c r="E480" s="13">
        <v>15781.539999999999</v>
      </c>
      <c r="F480" s="13">
        <v>11620</v>
      </c>
    </row>
    <row r="481" spans="1:6" x14ac:dyDescent="0.35">
      <c r="A481" s="12" t="s">
        <v>338</v>
      </c>
      <c r="B481" s="12" t="s">
        <v>785</v>
      </c>
      <c r="C481" s="13">
        <v>5636.5</v>
      </c>
      <c r="D481" s="13">
        <v>5636.5</v>
      </c>
      <c r="E481" s="13">
        <v>0</v>
      </c>
      <c r="F481" s="13">
        <v>0</v>
      </c>
    </row>
    <row r="482" spans="1:6" x14ac:dyDescent="0.35">
      <c r="A482" s="12" t="s">
        <v>338</v>
      </c>
      <c r="B482" s="12" t="s">
        <v>354</v>
      </c>
      <c r="C482" s="13">
        <v>33022.896999999997</v>
      </c>
      <c r="D482" s="13">
        <v>20701.271999999997</v>
      </c>
      <c r="E482" s="13">
        <v>11470.225</v>
      </c>
      <c r="F482" s="13">
        <v>851.4</v>
      </c>
    </row>
    <row r="483" spans="1:6" x14ac:dyDescent="0.35">
      <c r="A483" s="12" t="s">
        <v>338</v>
      </c>
      <c r="B483" s="12" t="s">
        <v>355</v>
      </c>
      <c r="C483" s="13">
        <v>122932.60649999999</v>
      </c>
      <c r="D483" s="13">
        <v>27378.914000000001</v>
      </c>
      <c r="E483" s="13">
        <v>81945.012499999997</v>
      </c>
      <c r="F483" s="13">
        <v>13608.68</v>
      </c>
    </row>
    <row r="484" spans="1:6" x14ac:dyDescent="0.35">
      <c r="A484" s="12" t="s">
        <v>356</v>
      </c>
      <c r="B484" s="12" t="s">
        <v>357</v>
      </c>
      <c r="C484" s="13">
        <v>916.79700000000003</v>
      </c>
      <c r="D484" s="13">
        <v>916.79700000000003</v>
      </c>
      <c r="E484" s="13">
        <v>0</v>
      </c>
      <c r="F484" s="13">
        <v>0</v>
      </c>
    </row>
    <row r="485" spans="1:6" x14ac:dyDescent="0.35">
      <c r="A485" s="12" t="s">
        <v>356</v>
      </c>
      <c r="B485" s="12" t="s">
        <v>358</v>
      </c>
      <c r="C485" s="13">
        <v>149.37199999999999</v>
      </c>
      <c r="D485" s="13">
        <v>0</v>
      </c>
      <c r="E485" s="13">
        <v>0</v>
      </c>
      <c r="F485" s="13">
        <v>149.37199999999999</v>
      </c>
    </row>
    <row r="486" spans="1:6" x14ac:dyDescent="0.35">
      <c r="A486" s="12" t="s">
        <v>356</v>
      </c>
      <c r="B486" s="12" t="s">
        <v>359</v>
      </c>
      <c r="C486" s="13">
        <v>4977.3420000000006</v>
      </c>
      <c r="D486" s="13">
        <v>4977.3420000000006</v>
      </c>
      <c r="E486" s="13">
        <v>0</v>
      </c>
      <c r="F486" s="13">
        <v>0</v>
      </c>
    </row>
    <row r="487" spans="1:6" x14ac:dyDescent="0.35">
      <c r="A487" s="12" t="s">
        <v>356</v>
      </c>
      <c r="B487" s="12" t="s">
        <v>360</v>
      </c>
      <c r="C487" s="13">
        <v>9916.6719999999987</v>
      </c>
      <c r="D487" s="13">
        <v>1892.922</v>
      </c>
      <c r="E487" s="13">
        <v>8023.75</v>
      </c>
      <c r="F487" s="13">
        <v>0</v>
      </c>
    </row>
    <row r="488" spans="1:6" x14ac:dyDescent="0.35">
      <c r="A488" s="12" t="s">
        <v>356</v>
      </c>
      <c r="B488" s="12" t="s">
        <v>361</v>
      </c>
      <c r="C488" s="13">
        <v>0</v>
      </c>
      <c r="D488" s="13">
        <v>0</v>
      </c>
      <c r="E488" s="13">
        <v>0</v>
      </c>
      <c r="F488" s="13">
        <v>0</v>
      </c>
    </row>
    <row r="489" spans="1:6" x14ac:dyDescent="0.35">
      <c r="A489" s="12" t="s">
        <v>356</v>
      </c>
      <c r="B489" s="12" t="s">
        <v>362</v>
      </c>
      <c r="C489" s="13">
        <v>0</v>
      </c>
      <c r="D489" s="13">
        <v>0</v>
      </c>
      <c r="E489" s="13">
        <v>0</v>
      </c>
      <c r="F489" s="13">
        <v>0</v>
      </c>
    </row>
    <row r="490" spans="1:6" x14ac:dyDescent="0.35">
      <c r="A490" s="12" t="s">
        <v>356</v>
      </c>
      <c r="B490" s="12" t="s">
        <v>851</v>
      </c>
      <c r="C490" s="14"/>
      <c r="D490" s="14"/>
      <c r="E490" s="14"/>
      <c r="F490" s="14"/>
    </row>
    <row r="491" spans="1:6" x14ac:dyDescent="0.35">
      <c r="A491" s="12" t="s">
        <v>356</v>
      </c>
      <c r="B491" s="12" t="s">
        <v>363</v>
      </c>
      <c r="C491" s="13">
        <v>23.76</v>
      </c>
      <c r="D491" s="13">
        <v>23.76</v>
      </c>
      <c r="E491" s="13">
        <v>0</v>
      </c>
      <c r="F491" s="13">
        <v>0</v>
      </c>
    </row>
    <row r="492" spans="1:6" x14ac:dyDescent="0.35">
      <c r="A492" s="12" t="s">
        <v>356</v>
      </c>
      <c r="B492" s="12" t="s">
        <v>364</v>
      </c>
      <c r="C492" s="13">
        <v>227.5</v>
      </c>
      <c r="D492" s="13">
        <v>227.5</v>
      </c>
      <c r="E492" s="13">
        <v>0</v>
      </c>
      <c r="F492" s="13">
        <v>0</v>
      </c>
    </row>
    <row r="493" spans="1:6" x14ac:dyDescent="0.35">
      <c r="A493" s="12" t="s">
        <v>356</v>
      </c>
      <c r="B493" s="12" t="s">
        <v>365</v>
      </c>
      <c r="C493" s="13">
        <v>43562.080000000002</v>
      </c>
      <c r="D493" s="13">
        <v>16819.079999999998</v>
      </c>
      <c r="E493" s="13">
        <v>0</v>
      </c>
      <c r="F493" s="13">
        <v>26743</v>
      </c>
    </row>
    <row r="494" spans="1:6" x14ac:dyDescent="0.35">
      <c r="A494" s="12" t="s">
        <v>356</v>
      </c>
      <c r="B494" s="12" t="s">
        <v>366</v>
      </c>
      <c r="C494" s="13">
        <v>840.52800000000002</v>
      </c>
      <c r="D494" s="13">
        <v>840.52800000000002</v>
      </c>
      <c r="E494" s="13">
        <v>0</v>
      </c>
      <c r="F494" s="13">
        <v>0</v>
      </c>
    </row>
    <row r="495" spans="1:6" x14ac:dyDescent="0.35">
      <c r="A495" s="12" t="s">
        <v>356</v>
      </c>
      <c r="B495" s="12" t="s">
        <v>367</v>
      </c>
      <c r="C495" s="13">
        <v>0</v>
      </c>
      <c r="D495" s="13">
        <v>0</v>
      </c>
      <c r="E495" s="13">
        <v>0</v>
      </c>
      <c r="F495" s="13">
        <v>0</v>
      </c>
    </row>
    <row r="496" spans="1:6" x14ac:dyDescent="0.35">
      <c r="A496" s="12" t="s">
        <v>356</v>
      </c>
      <c r="B496" s="12" t="s">
        <v>929</v>
      </c>
      <c r="C496" s="13">
        <v>7178.4160000000002</v>
      </c>
      <c r="D496" s="13">
        <v>0</v>
      </c>
      <c r="E496" s="13">
        <v>0</v>
      </c>
      <c r="F496" s="13">
        <v>7178.4160000000002</v>
      </c>
    </row>
    <row r="497" spans="1:6" x14ac:dyDescent="0.35">
      <c r="A497" s="12" t="s">
        <v>356</v>
      </c>
      <c r="B497" s="12" t="s">
        <v>852</v>
      </c>
      <c r="C497" s="14"/>
      <c r="D497" s="14"/>
      <c r="E497" s="14"/>
      <c r="F497" s="14"/>
    </row>
    <row r="498" spans="1:6" x14ac:dyDescent="0.35">
      <c r="A498" s="12" t="s">
        <v>356</v>
      </c>
      <c r="B498" s="12" t="s">
        <v>786</v>
      </c>
      <c r="C498" s="13">
        <v>893.66399999999999</v>
      </c>
      <c r="D498" s="13">
        <v>0</v>
      </c>
      <c r="E498" s="13">
        <v>0</v>
      </c>
      <c r="F498" s="13">
        <v>893.66399999999999</v>
      </c>
    </row>
    <row r="499" spans="1:6" x14ac:dyDescent="0.35">
      <c r="A499" s="12" t="s">
        <v>356</v>
      </c>
      <c r="B499" s="12" t="s">
        <v>368</v>
      </c>
      <c r="C499" s="13">
        <v>7803.7920000000004</v>
      </c>
      <c r="D499" s="13">
        <v>1489.3020000000001</v>
      </c>
      <c r="E499" s="13">
        <v>6314.49</v>
      </c>
      <c r="F499" s="13">
        <v>0</v>
      </c>
    </row>
    <row r="500" spans="1:6" x14ac:dyDescent="0.35">
      <c r="A500" s="12" t="s">
        <v>356</v>
      </c>
      <c r="B500" s="12" t="s">
        <v>369</v>
      </c>
      <c r="C500" s="13">
        <v>59.934000000000005</v>
      </c>
      <c r="D500" s="13">
        <v>59.934000000000005</v>
      </c>
      <c r="E500" s="13">
        <v>0</v>
      </c>
      <c r="F500" s="13">
        <v>0</v>
      </c>
    </row>
    <row r="501" spans="1:6" x14ac:dyDescent="0.35">
      <c r="A501" s="12" t="s">
        <v>356</v>
      </c>
      <c r="B501" s="12" t="s">
        <v>930</v>
      </c>
      <c r="C501" s="13">
        <v>390.19999999999993</v>
      </c>
      <c r="D501" s="13">
        <v>378.29999999999995</v>
      </c>
      <c r="E501" s="13">
        <v>0</v>
      </c>
      <c r="F501" s="13">
        <v>11.899999999999999</v>
      </c>
    </row>
    <row r="502" spans="1:6" x14ac:dyDescent="0.35">
      <c r="A502" s="12" t="s">
        <v>356</v>
      </c>
      <c r="B502" s="12" t="s">
        <v>931</v>
      </c>
      <c r="C502" s="14"/>
      <c r="D502" s="14"/>
      <c r="E502" s="14"/>
      <c r="F502" s="14"/>
    </row>
    <row r="503" spans="1:6" ht="29" x14ac:dyDescent="0.35">
      <c r="A503" s="12" t="s">
        <v>356</v>
      </c>
      <c r="B503" s="12" t="s">
        <v>370</v>
      </c>
      <c r="C503" s="13">
        <v>0</v>
      </c>
      <c r="D503" s="13">
        <v>0</v>
      </c>
      <c r="E503" s="13">
        <v>0</v>
      </c>
      <c r="F503" s="13">
        <v>0</v>
      </c>
    </row>
    <row r="504" spans="1:6" x14ac:dyDescent="0.35">
      <c r="A504" s="12" t="s">
        <v>356</v>
      </c>
      <c r="B504" s="12" t="s">
        <v>932</v>
      </c>
      <c r="C504" s="13">
        <v>4050.3599999999997</v>
      </c>
      <c r="D504" s="13">
        <v>4050.3599999999997</v>
      </c>
      <c r="E504" s="13">
        <v>0</v>
      </c>
      <c r="F504" s="13">
        <v>0</v>
      </c>
    </row>
    <row r="505" spans="1:6" x14ac:dyDescent="0.35">
      <c r="A505" s="12" t="s">
        <v>356</v>
      </c>
      <c r="B505" s="12" t="s">
        <v>371</v>
      </c>
      <c r="C505" s="13">
        <v>2043.15</v>
      </c>
      <c r="D505" s="13">
        <v>2043.15</v>
      </c>
      <c r="E505" s="13">
        <v>0</v>
      </c>
      <c r="F505" s="13">
        <v>0</v>
      </c>
    </row>
    <row r="506" spans="1:6" x14ac:dyDescent="0.35">
      <c r="A506" s="12" t="s">
        <v>356</v>
      </c>
      <c r="B506" s="12" t="s">
        <v>372</v>
      </c>
      <c r="C506" s="13">
        <v>15579.470000000001</v>
      </c>
      <c r="D506" s="13">
        <v>8441.4700000000012</v>
      </c>
      <c r="E506" s="13">
        <v>0</v>
      </c>
      <c r="F506" s="13">
        <v>7138</v>
      </c>
    </row>
    <row r="507" spans="1:6" x14ac:dyDescent="0.35">
      <c r="A507" s="12" t="s">
        <v>356</v>
      </c>
      <c r="B507" s="12" t="s">
        <v>853</v>
      </c>
      <c r="C507" s="14"/>
      <c r="D507" s="14"/>
      <c r="E507" s="14"/>
      <c r="F507" s="14"/>
    </row>
    <row r="508" spans="1:6" x14ac:dyDescent="0.35">
      <c r="A508" s="12" t="s">
        <v>356</v>
      </c>
      <c r="B508" s="12" t="s">
        <v>373</v>
      </c>
      <c r="C508" s="13">
        <v>2422.66</v>
      </c>
      <c r="D508" s="13">
        <v>2275</v>
      </c>
      <c r="E508" s="13">
        <v>0</v>
      </c>
      <c r="F508" s="13">
        <v>147.66</v>
      </c>
    </row>
    <row r="509" spans="1:6" x14ac:dyDescent="0.35">
      <c r="A509" s="12" t="s">
        <v>356</v>
      </c>
      <c r="B509" s="12" t="s">
        <v>933</v>
      </c>
      <c r="C509" s="13">
        <v>0</v>
      </c>
      <c r="D509" s="13">
        <v>0</v>
      </c>
      <c r="E509" s="13">
        <v>0</v>
      </c>
      <c r="F509" s="13">
        <v>0</v>
      </c>
    </row>
    <row r="510" spans="1:6" x14ac:dyDescent="0.35">
      <c r="A510" s="12" t="s">
        <v>356</v>
      </c>
      <c r="B510" s="12" t="s">
        <v>374</v>
      </c>
      <c r="C510" s="13">
        <v>0</v>
      </c>
      <c r="D510" s="13">
        <v>0</v>
      </c>
      <c r="E510" s="13">
        <v>0</v>
      </c>
      <c r="F510" s="13">
        <v>0</v>
      </c>
    </row>
    <row r="511" spans="1:6" x14ac:dyDescent="0.35">
      <c r="A511" s="12" t="s">
        <v>356</v>
      </c>
      <c r="B511" s="12" t="s">
        <v>375</v>
      </c>
      <c r="C511" s="13">
        <v>175586.875</v>
      </c>
      <c r="D511" s="13">
        <v>114121.21</v>
      </c>
      <c r="E511" s="13">
        <v>46474.824999999997</v>
      </c>
      <c r="F511" s="13">
        <v>14990.84</v>
      </c>
    </row>
    <row r="512" spans="1:6" x14ac:dyDescent="0.35">
      <c r="A512" s="12" t="s">
        <v>356</v>
      </c>
      <c r="B512" s="12" t="s">
        <v>376</v>
      </c>
      <c r="C512" s="13">
        <v>2691.8609999999999</v>
      </c>
      <c r="D512" s="13">
        <v>2691.8609999999999</v>
      </c>
      <c r="E512" s="13">
        <v>0</v>
      </c>
      <c r="F512" s="13">
        <v>0</v>
      </c>
    </row>
    <row r="513" spans="1:6" x14ac:dyDescent="0.35">
      <c r="A513" s="12" t="s">
        <v>356</v>
      </c>
      <c r="B513" s="12" t="s">
        <v>377</v>
      </c>
      <c r="C513" s="13">
        <v>4466.76</v>
      </c>
      <c r="D513" s="13">
        <v>4466.76</v>
      </c>
      <c r="E513" s="13">
        <v>0</v>
      </c>
      <c r="F513" s="13">
        <v>0</v>
      </c>
    </row>
    <row r="514" spans="1:6" x14ac:dyDescent="0.35">
      <c r="A514" s="12" t="s">
        <v>709</v>
      </c>
      <c r="B514" s="12" t="s">
        <v>146</v>
      </c>
      <c r="C514" s="13">
        <v>97848.493899999987</v>
      </c>
      <c r="D514" s="13">
        <v>46937.062000000005</v>
      </c>
      <c r="E514" s="13">
        <v>40160.4519</v>
      </c>
      <c r="F514" s="13">
        <v>10750.98</v>
      </c>
    </row>
    <row r="515" spans="1:6" x14ac:dyDescent="0.35">
      <c r="A515" s="12" t="s">
        <v>709</v>
      </c>
      <c r="B515" s="12" t="s">
        <v>417</v>
      </c>
      <c r="C515" s="13">
        <v>109740.81610000001</v>
      </c>
      <c r="D515" s="13">
        <v>68363.932000000015</v>
      </c>
      <c r="E515" s="13">
        <v>41376.884099999996</v>
      </c>
      <c r="F515" s="13">
        <v>0</v>
      </c>
    </row>
    <row r="516" spans="1:6" x14ac:dyDescent="0.35">
      <c r="A516" s="12" t="s">
        <v>709</v>
      </c>
      <c r="B516" s="12" t="s">
        <v>128</v>
      </c>
      <c r="C516" s="13">
        <v>31853.8</v>
      </c>
      <c r="D516" s="13">
        <v>13761.5</v>
      </c>
      <c r="E516" s="13">
        <v>18092.3</v>
      </c>
      <c r="F516" s="13">
        <v>0</v>
      </c>
    </row>
    <row r="517" spans="1:6" x14ac:dyDescent="0.35">
      <c r="A517" s="12" t="s">
        <v>709</v>
      </c>
      <c r="B517" s="12" t="s">
        <v>934</v>
      </c>
      <c r="C517" s="13">
        <v>254606.74849999993</v>
      </c>
      <c r="D517" s="13">
        <v>118354.67200000001</v>
      </c>
      <c r="E517" s="13">
        <v>105399.83649999999</v>
      </c>
      <c r="F517" s="13">
        <v>30852.240000000002</v>
      </c>
    </row>
    <row r="518" spans="1:6" x14ac:dyDescent="0.35">
      <c r="A518" s="12" t="s">
        <v>709</v>
      </c>
      <c r="B518" s="12" t="s">
        <v>935</v>
      </c>
      <c r="C518" s="13">
        <v>136870.22010000001</v>
      </c>
      <c r="D518" s="13">
        <v>46804.599000000009</v>
      </c>
      <c r="E518" s="13">
        <v>90065.621099999989</v>
      </c>
      <c r="F518" s="13">
        <v>0</v>
      </c>
    </row>
    <row r="519" spans="1:6" x14ac:dyDescent="0.35">
      <c r="A519" s="12" t="s">
        <v>378</v>
      </c>
      <c r="B519" s="12" t="s">
        <v>379</v>
      </c>
      <c r="C519" s="13">
        <v>76091.258000000002</v>
      </c>
      <c r="D519" s="13">
        <v>5719.0249999999996</v>
      </c>
      <c r="E519" s="13">
        <v>10702.28</v>
      </c>
      <c r="F519" s="13">
        <v>59669.953000000001</v>
      </c>
    </row>
    <row r="520" spans="1:6" x14ac:dyDescent="0.35">
      <c r="A520" s="12" t="s">
        <v>378</v>
      </c>
      <c r="B520" s="12" t="s">
        <v>380</v>
      </c>
      <c r="C520" s="13">
        <v>200918.70250000007</v>
      </c>
      <c r="D520" s="13">
        <v>40972.308999999987</v>
      </c>
      <c r="E520" s="13">
        <v>60039.7235</v>
      </c>
      <c r="F520" s="13">
        <v>99906.67</v>
      </c>
    </row>
    <row r="521" spans="1:6" x14ac:dyDescent="0.35">
      <c r="A521" s="12" t="s">
        <v>378</v>
      </c>
      <c r="B521" s="12" t="s">
        <v>381</v>
      </c>
      <c r="C521" s="13">
        <v>428.3</v>
      </c>
      <c r="D521" s="13">
        <v>428.3</v>
      </c>
      <c r="E521" s="13">
        <v>0</v>
      </c>
      <c r="F521" s="13">
        <v>0</v>
      </c>
    </row>
    <row r="522" spans="1:6" x14ac:dyDescent="0.35">
      <c r="A522" s="12" t="s">
        <v>378</v>
      </c>
      <c r="B522" s="12" t="s">
        <v>382</v>
      </c>
      <c r="C522" s="13">
        <v>263118.42050000001</v>
      </c>
      <c r="D522" s="13">
        <v>3360.076</v>
      </c>
      <c r="E522" s="13">
        <v>145464.01249999998</v>
      </c>
      <c r="F522" s="13">
        <v>114294.33199999999</v>
      </c>
    </row>
    <row r="523" spans="1:6" x14ac:dyDescent="0.35">
      <c r="A523" s="12" t="s">
        <v>378</v>
      </c>
      <c r="B523" s="12" t="s">
        <v>383</v>
      </c>
      <c r="C523" s="13">
        <v>179473.72749999998</v>
      </c>
      <c r="D523" s="13">
        <v>15050.7</v>
      </c>
      <c r="E523" s="13">
        <v>57262.512499999997</v>
      </c>
      <c r="F523" s="13">
        <v>107160.51499999998</v>
      </c>
    </row>
    <row r="524" spans="1:6" x14ac:dyDescent="0.35">
      <c r="A524" s="12" t="s">
        <v>378</v>
      </c>
      <c r="B524" s="12" t="s">
        <v>384</v>
      </c>
      <c r="C524" s="13">
        <v>112211.45150000001</v>
      </c>
      <c r="D524" s="13">
        <v>4340.7945</v>
      </c>
      <c r="E524" s="13">
        <v>79650.675000000003</v>
      </c>
      <c r="F524" s="13">
        <v>28219.982</v>
      </c>
    </row>
    <row r="525" spans="1:6" x14ac:dyDescent="0.35">
      <c r="A525" s="12" t="s">
        <v>378</v>
      </c>
      <c r="B525" s="12" t="s">
        <v>385</v>
      </c>
      <c r="C525" s="13">
        <v>184454.91900000002</v>
      </c>
      <c r="D525" s="13">
        <v>16585.879000000001</v>
      </c>
      <c r="E525" s="13">
        <v>141448</v>
      </c>
      <c r="F525" s="13">
        <v>26421.040000000001</v>
      </c>
    </row>
    <row r="526" spans="1:6" x14ac:dyDescent="0.35">
      <c r="A526" s="12" t="s">
        <v>378</v>
      </c>
      <c r="B526" s="12" t="s">
        <v>936</v>
      </c>
      <c r="C526" s="13">
        <v>51183.112000000001</v>
      </c>
      <c r="D526" s="13">
        <v>3761.89</v>
      </c>
      <c r="E526" s="13">
        <v>12488.125</v>
      </c>
      <c r="F526" s="13">
        <v>34933.096999999994</v>
      </c>
    </row>
    <row r="527" spans="1:6" x14ac:dyDescent="0.35">
      <c r="A527" s="12" t="s">
        <v>378</v>
      </c>
      <c r="B527" s="12" t="s">
        <v>386</v>
      </c>
      <c r="C527" s="13">
        <v>20175.514999999999</v>
      </c>
      <c r="D527" s="13">
        <v>5027.0200000000004</v>
      </c>
      <c r="E527" s="13">
        <v>0</v>
      </c>
      <c r="F527" s="13">
        <v>15148.495000000001</v>
      </c>
    </row>
    <row r="528" spans="1:6" x14ac:dyDescent="0.35">
      <c r="A528" s="12" t="s">
        <v>378</v>
      </c>
      <c r="B528" s="12" t="s">
        <v>937</v>
      </c>
      <c r="C528" s="13">
        <v>77747.603000000003</v>
      </c>
      <c r="D528" s="13">
        <v>5771.8159999999989</v>
      </c>
      <c r="E528" s="13">
        <v>25947.025000000001</v>
      </c>
      <c r="F528" s="13">
        <v>46028.761999999995</v>
      </c>
    </row>
    <row r="529" spans="1:6" x14ac:dyDescent="0.35">
      <c r="A529" s="12" t="s">
        <v>378</v>
      </c>
      <c r="B529" s="12" t="s">
        <v>741</v>
      </c>
      <c r="C529" s="13">
        <v>222464.81449999995</v>
      </c>
      <c r="D529" s="13">
        <v>7777.6945000000005</v>
      </c>
      <c r="E529" s="13">
        <v>100159.47499999999</v>
      </c>
      <c r="F529" s="13">
        <v>114527.645</v>
      </c>
    </row>
    <row r="530" spans="1:6" x14ac:dyDescent="0.35">
      <c r="A530" s="12" t="s">
        <v>378</v>
      </c>
      <c r="B530" s="12" t="s">
        <v>387</v>
      </c>
      <c r="C530" s="13">
        <v>451119.38690000004</v>
      </c>
      <c r="D530" s="13">
        <v>40859.487999999998</v>
      </c>
      <c r="E530" s="13">
        <v>255888.43689999997</v>
      </c>
      <c r="F530" s="13">
        <v>154371.462</v>
      </c>
    </row>
    <row r="531" spans="1:6" x14ac:dyDescent="0.35">
      <c r="A531" s="12" t="s">
        <v>388</v>
      </c>
      <c r="B531" s="12" t="s">
        <v>787</v>
      </c>
      <c r="C531" s="13">
        <v>155553.36689999999</v>
      </c>
      <c r="D531" s="13">
        <v>23075.241999999998</v>
      </c>
      <c r="E531" s="13">
        <v>132478.1249</v>
      </c>
      <c r="F531" s="13">
        <v>0</v>
      </c>
    </row>
    <row r="532" spans="1:6" x14ac:dyDescent="0.35">
      <c r="A532" s="12" t="s">
        <v>388</v>
      </c>
      <c r="B532" s="12" t="s">
        <v>389</v>
      </c>
      <c r="C532" s="13">
        <v>363354.30239999999</v>
      </c>
      <c r="D532" s="13">
        <v>99400.875</v>
      </c>
      <c r="E532" s="13">
        <v>257899.42739999999</v>
      </c>
      <c r="F532" s="13">
        <v>6054</v>
      </c>
    </row>
    <row r="533" spans="1:6" x14ac:dyDescent="0.35">
      <c r="A533" s="12" t="s">
        <v>388</v>
      </c>
      <c r="B533" s="12" t="s">
        <v>390</v>
      </c>
      <c r="C533" s="13">
        <v>310804.26809999999</v>
      </c>
      <c r="D533" s="13">
        <v>56903.204000000005</v>
      </c>
      <c r="E533" s="13">
        <v>250996.06409999999</v>
      </c>
      <c r="F533" s="13">
        <v>2905</v>
      </c>
    </row>
    <row r="534" spans="1:6" x14ac:dyDescent="0.35">
      <c r="A534" s="12" t="s">
        <v>388</v>
      </c>
      <c r="B534" s="12" t="s">
        <v>788</v>
      </c>
      <c r="C534" s="13">
        <v>4770</v>
      </c>
      <c r="D534" s="13">
        <v>0</v>
      </c>
      <c r="E534" s="13">
        <v>4770</v>
      </c>
      <c r="F534" s="13">
        <v>0</v>
      </c>
    </row>
    <row r="535" spans="1:6" x14ac:dyDescent="0.35">
      <c r="A535" s="12" t="s">
        <v>388</v>
      </c>
      <c r="B535" s="12" t="s">
        <v>391</v>
      </c>
      <c r="C535" s="13">
        <v>970915.93619999953</v>
      </c>
      <c r="D535" s="13">
        <v>107351.83499999999</v>
      </c>
      <c r="E535" s="13">
        <v>779573.81919999968</v>
      </c>
      <c r="F535" s="13">
        <v>83990.282000000007</v>
      </c>
    </row>
    <row r="536" spans="1:6" ht="29" x14ac:dyDescent="0.35">
      <c r="A536" s="12" t="s">
        <v>388</v>
      </c>
      <c r="B536" s="12" t="s">
        <v>392</v>
      </c>
      <c r="C536" s="13">
        <v>309633.52090000006</v>
      </c>
      <c r="D536" s="13">
        <v>28125.508000000002</v>
      </c>
      <c r="E536" s="13">
        <v>248644.87290000002</v>
      </c>
      <c r="F536" s="13">
        <v>32863.14</v>
      </c>
    </row>
    <row r="537" spans="1:6" x14ac:dyDescent="0.35">
      <c r="A537" s="12" t="s">
        <v>388</v>
      </c>
      <c r="B537" s="12" t="s">
        <v>393</v>
      </c>
      <c r="C537" s="13">
        <v>652252.35299999989</v>
      </c>
      <c r="D537" s="13">
        <v>436704.06799999997</v>
      </c>
      <c r="E537" s="13">
        <v>172363.28500000003</v>
      </c>
      <c r="F537" s="13">
        <v>43185</v>
      </c>
    </row>
    <row r="538" spans="1:6" x14ac:dyDescent="0.35">
      <c r="A538" s="12" t="s">
        <v>388</v>
      </c>
      <c r="B538" s="12" t="s">
        <v>394</v>
      </c>
      <c r="C538" s="13">
        <v>256441.83060000004</v>
      </c>
      <c r="D538" s="13">
        <v>56591.270000000004</v>
      </c>
      <c r="E538" s="13">
        <v>162956.96060000005</v>
      </c>
      <c r="F538" s="13">
        <v>36893.599999999999</v>
      </c>
    </row>
    <row r="539" spans="1:6" x14ac:dyDescent="0.35">
      <c r="A539" s="12" t="s">
        <v>388</v>
      </c>
      <c r="B539" s="12" t="s">
        <v>395</v>
      </c>
      <c r="C539" s="13">
        <v>613994.978</v>
      </c>
      <c r="D539" s="13">
        <v>121165.39999999998</v>
      </c>
      <c r="E539" s="13">
        <v>274148.92199999996</v>
      </c>
      <c r="F539" s="13">
        <v>218680.65599999999</v>
      </c>
    </row>
    <row r="540" spans="1:6" x14ac:dyDescent="0.35">
      <c r="A540" s="12" t="s">
        <v>388</v>
      </c>
      <c r="B540" s="12" t="s">
        <v>396</v>
      </c>
      <c r="C540" s="13">
        <v>92933.247000000003</v>
      </c>
      <c r="D540" s="13">
        <v>14647.5</v>
      </c>
      <c r="E540" s="13">
        <v>65171.747000000003</v>
      </c>
      <c r="F540" s="13">
        <v>13114</v>
      </c>
    </row>
    <row r="541" spans="1:6" x14ac:dyDescent="0.35">
      <c r="A541" s="12" t="s">
        <v>388</v>
      </c>
      <c r="B541" s="12" t="s">
        <v>397</v>
      </c>
      <c r="C541" s="13">
        <v>69462.25</v>
      </c>
      <c r="D541" s="13">
        <v>0</v>
      </c>
      <c r="E541" s="13">
        <v>69462.25</v>
      </c>
      <c r="F541" s="13">
        <v>0</v>
      </c>
    </row>
    <row r="542" spans="1:6" x14ac:dyDescent="0.35">
      <c r="A542" s="12" t="s">
        <v>388</v>
      </c>
      <c r="B542" s="12" t="s">
        <v>398</v>
      </c>
      <c r="C542" s="13">
        <v>335964.73989999999</v>
      </c>
      <c r="D542" s="13">
        <v>71912.228000000003</v>
      </c>
      <c r="E542" s="13">
        <v>209826.59389999998</v>
      </c>
      <c r="F542" s="13">
        <v>54225.918000000005</v>
      </c>
    </row>
    <row r="543" spans="1:6" x14ac:dyDescent="0.35">
      <c r="A543" s="12" t="s">
        <v>388</v>
      </c>
      <c r="B543" s="12" t="s">
        <v>789</v>
      </c>
      <c r="C543" s="13">
        <v>391924.83349999995</v>
      </c>
      <c r="D543" s="13">
        <v>70252.861999999994</v>
      </c>
      <c r="E543" s="13">
        <v>246968.95749999999</v>
      </c>
      <c r="F543" s="13">
        <v>74703.01400000001</v>
      </c>
    </row>
    <row r="544" spans="1:6" x14ac:dyDescent="0.35">
      <c r="A544" s="12" t="s">
        <v>388</v>
      </c>
      <c r="B544" s="12" t="s">
        <v>399</v>
      </c>
      <c r="C544" s="13">
        <v>249921.13690000001</v>
      </c>
      <c r="D544" s="13">
        <v>37427.718999999997</v>
      </c>
      <c r="E544" s="13">
        <v>172233.4179</v>
      </c>
      <c r="F544" s="13">
        <v>40260</v>
      </c>
    </row>
    <row r="545" spans="1:6" x14ac:dyDescent="0.35">
      <c r="A545" s="12" t="s">
        <v>388</v>
      </c>
      <c r="B545" s="12" t="s">
        <v>400</v>
      </c>
      <c r="C545" s="13">
        <v>317708.245</v>
      </c>
      <c r="D545" s="13">
        <v>29838.017</v>
      </c>
      <c r="E545" s="13">
        <v>267246.62800000003</v>
      </c>
      <c r="F545" s="13">
        <v>20623.599999999999</v>
      </c>
    </row>
    <row r="546" spans="1:6" x14ac:dyDescent="0.35">
      <c r="A546" s="12" t="s">
        <v>388</v>
      </c>
      <c r="B546" s="12" t="s">
        <v>401</v>
      </c>
      <c r="C546" s="13">
        <v>37166.113499999999</v>
      </c>
      <c r="D546" s="13">
        <v>0</v>
      </c>
      <c r="E546" s="13">
        <v>37166.113499999999</v>
      </c>
      <c r="F546" s="13">
        <v>0</v>
      </c>
    </row>
    <row r="547" spans="1:6" x14ac:dyDescent="0.35">
      <c r="A547" s="12" t="s">
        <v>388</v>
      </c>
      <c r="B547" s="12" t="s">
        <v>790</v>
      </c>
      <c r="C547" s="13">
        <v>204789.34680000003</v>
      </c>
      <c r="D547" s="13">
        <v>61920.25</v>
      </c>
      <c r="E547" s="13">
        <v>109913.0968</v>
      </c>
      <c r="F547" s="13">
        <v>32956</v>
      </c>
    </row>
    <row r="548" spans="1:6" x14ac:dyDescent="0.35">
      <c r="A548" s="12" t="s">
        <v>388</v>
      </c>
      <c r="B548" s="12" t="s">
        <v>402</v>
      </c>
      <c r="C548" s="13">
        <v>745427.39079999994</v>
      </c>
      <c r="D548" s="13">
        <v>243269.87400000001</v>
      </c>
      <c r="E548" s="13">
        <v>446776.46079999994</v>
      </c>
      <c r="F548" s="13">
        <v>55381.055999999997</v>
      </c>
    </row>
    <row r="549" spans="1:6" x14ac:dyDescent="0.35">
      <c r="A549" s="12" t="s">
        <v>388</v>
      </c>
      <c r="B549" s="12" t="s">
        <v>403</v>
      </c>
      <c r="C549" s="13">
        <v>700098.89709999983</v>
      </c>
      <c r="D549" s="13">
        <v>103781.59999999999</v>
      </c>
      <c r="E549" s="13">
        <v>548658.87709999993</v>
      </c>
      <c r="F549" s="13">
        <v>47658.42</v>
      </c>
    </row>
    <row r="550" spans="1:6" x14ac:dyDescent="0.35">
      <c r="A550" s="12" t="s">
        <v>388</v>
      </c>
      <c r="B550" s="12" t="s">
        <v>404</v>
      </c>
      <c r="C550" s="13">
        <v>300956.03850000008</v>
      </c>
      <c r="D550" s="13">
        <v>32608.352000000003</v>
      </c>
      <c r="E550" s="13">
        <v>251711.08649999998</v>
      </c>
      <c r="F550" s="13">
        <v>16636.599999999999</v>
      </c>
    </row>
    <row r="551" spans="1:6" x14ac:dyDescent="0.35">
      <c r="A551" s="12" t="s">
        <v>388</v>
      </c>
      <c r="B551" s="12" t="s">
        <v>405</v>
      </c>
      <c r="C551" s="13">
        <v>263300.55109999998</v>
      </c>
      <c r="D551" s="13">
        <v>91198.900000000009</v>
      </c>
      <c r="E551" s="13">
        <v>172101.65109999999</v>
      </c>
      <c r="F551" s="13">
        <v>0</v>
      </c>
    </row>
    <row r="552" spans="1:6" x14ac:dyDescent="0.35">
      <c r="A552" s="12" t="s">
        <v>388</v>
      </c>
      <c r="B552" s="12" t="s">
        <v>406</v>
      </c>
      <c r="C552" s="13">
        <v>261363.08300000001</v>
      </c>
      <c r="D552" s="13">
        <v>4754.6819999999998</v>
      </c>
      <c r="E552" s="13">
        <v>251379.40100000001</v>
      </c>
      <c r="F552" s="13">
        <v>5229</v>
      </c>
    </row>
    <row r="553" spans="1:6" x14ac:dyDescent="0.35">
      <c r="A553" s="12" t="s">
        <v>388</v>
      </c>
      <c r="B553" s="12" t="s">
        <v>407</v>
      </c>
      <c r="C553" s="13">
        <v>341956.84729999996</v>
      </c>
      <c r="D553" s="13">
        <v>39883.301999999996</v>
      </c>
      <c r="E553" s="13">
        <v>259640.94930000004</v>
      </c>
      <c r="F553" s="13">
        <v>42432.596000000005</v>
      </c>
    </row>
    <row r="554" spans="1:6" x14ac:dyDescent="0.35">
      <c r="A554" s="12" t="s">
        <v>388</v>
      </c>
      <c r="B554" s="12" t="s">
        <v>791</v>
      </c>
      <c r="C554" s="13">
        <v>224232.72330000001</v>
      </c>
      <c r="D554" s="13">
        <v>83759.172000000006</v>
      </c>
      <c r="E554" s="13">
        <v>126463.15129999998</v>
      </c>
      <c r="F554" s="13">
        <v>14010.400000000001</v>
      </c>
    </row>
    <row r="555" spans="1:6" x14ac:dyDescent="0.35">
      <c r="A555" s="12" t="s">
        <v>388</v>
      </c>
      <c r="B555" s="12" t="s">
        <v>792</v>
      </c>
      <c r="C555" s="13">
        <v>448049.95790000004</v>
      </c>
      <c r="D555" s="13">
        <v>207572.9</v>
      </c>
      <c r="E555" s="13">
        <v>213333.25790000003</v>
      </c>
      <c r="F555" s="13">
        <v>27143.8</v>
      </c>
    </row>
    <row r="556" spans="1:6" x14ac:dyDescent="0.35">
      <c r="A556" s="12" t="s">
        <v>388</v>
      </c>
      <c r="B556" s="12" t="s">
        <v>408</v>
      </c>
      <c r="C556" s="13">
        <v>18850</v>
      </c>
      <c r="D556" s="13">
        <v>0</v>
      </c>
      <c r="E556" s="13">
        <v>18850</v>
      </c>
      <c r="F556" s="13">
        <v>0</v>
      </c>
    </row>
    <row r="557" spans="1:6" x14ac:dyDescent="0.35">
      <c r="A557" s="12" t="s">
        <v>388</v>
      </c>
      <c r="B557" s="12" t="s">
        <v>409</v>
      </c>
      <c r="C557" s="13">
        <v>74580.9375</v>
      </c>
      <c r="D557" s="13">
        <v>300.7</v>
      </c>
      <c r="E557" s="13">
        <v>32931.237500000003</v>
      </c>
      <c r="F557" s="13">
        <v>41349</v>
      </c>
    </row>
    <row r="558" spans="1:6" x14ac:dyDescent="0.35">
      <c r="A558" s="12" t="s">
        <v>388</v>
      </c>
      <c r="B558" s="12" t="s">
        <v>410</v>
      </c>
      <c r="C558" s="13">
        <v>808724.85430000001</v>
      </c>
      <c r="D558" s="13">
        <v>552323.1</v>
      </c>
      <c r="E558" s="13">
        <v>217046.0583</v>
      </c>
      <c r="F558" s="13">
        <v>39355.695999999996</v>
      </c>
    </row>
    <row r="559" spans="1:6" x14ac:dyDescent="0.35">
      <c r="A559" s="12" t="s">
        <v>388</v>
      </c>
      <c r="B559" s="12" t="s">
        <v>411</v>
      </c>
      <c r="C559" s="13">
        <v>220054.5061</v>
      </c>
      <c r="D559" s="13">
        <v>33523.455999999998</v>
      </c>
      <c r="E559" s="13">
        <v>151792.6501</v>
      </c>
      <c r="F559" s="13">
        <v>34738.400000000001</v>
      </c>
    </row>
    <row r="560" spans="1:6" x14ac:dyDescent="0.35">
      <c r="A560" s="12" t="s">
        <v>388</v>
      </c>
      <c r="B560" s="12" t="s">
        <v>793</v>
      </c>
      <c r="C560" s="13">
        <v>306268.53830000007</v>
      </c>
      <c r="D560" s="13">
        <v>63492.653000000006</v>
      </c>
      <c r="E560" s="13">
        <v>179363.16529999999</v>
      </c>
      <c r="F560" s="13">
        <v>63412.72</v>
      </c>
    </row>
    <row r="561" spans="1:6" x14ac:dyDescent="0.35">
      <c r="A561" s="12" t="s">
        <v>412</v>
      </c>
      <c r="B561" s="12" t="s">
        <v>413</v>
      </c>
      <c r="C561" s="13">
        <v>13539.174500000001</v>
      </c>
      <c r="D561" s="13">
        <v>10028.674500000001</v>
      </c>
      <c r="E561" s="13">
        <v>3510.5</v>
      </c>
      <c r="F561" s="13">
        <v>0</v>
      </c>
    </row>
    <row r="562" spans="1:6" x14ac:dyDescent="0.35">
      <c r="A562" s="12" t="s">
        <v>412</v>
      </c>
      <c r="B562" s="12" t="s">
        <v>794</v>
      </c>
      <c r="C562" s="13">
        <v>129678.0025</v>
      </c>
      <c r="D562" s="13">
        <v>84428.03</v>
      </c>
      <c r="E562" s="13">
        <v>36553.972500000003</v>
      </c>
      <c r="F562" s="13">
        <v>8696</v>
      </c>
    </row>
    <row r="563" spans="1:6" x14ac:dyDescent="0.35">
      <c r="A563" s="12" t="s">
        <v>412</v>
      </c>
      <c r="B563" s="12" t="s">
        <v>414</v>
      </c>
      <c r="C563" s="13">
        <v>56033.351999999999</v>
      </c>
      <c r="D563" s="13">
        <v>37862.326000000001</v>
      </c>
      <c r="E563" s="13">
        <v>18171.025999999998</v>
      </c>
      <c r="F563" s="13">
        <v>0</v>
      </c>
    </row>
    <row r="564" spans="1:6" x14ac:dyDescent="0.35">
      <c r="A564" s="12" t="s">
        <v>412</v>
      </c>
      <c r="B564" s="12" t="s">
        <v>415</v>
      </c>
      <c r="C564" s="13">
        <v>133447.49099999998</v>
      </c>
      <c r="D564" s="13">
        <v>43141.428999999996</v>
      </c>
      <c r="E564" s="13">
        <v>90199.062000000005</v>
      </c>
      <c r="F564" s="13">
        <v>107</v>
      </c>
    </row>
    <row r="565" spans="1:6" x14ac:dyDescent="0.35">
      <c r="A565" s="12" t="s">
        <v>412</v>
      </c>
      <c r="B565" s="12" t="s">
        <v>416</v>
      </c>
      <c r="C565" s="13">
        <v>79960.11129999999</v>
      </c>
      <c r="D565" s="13">
        <v>51208.906999999999</v>
      </c>
      <c r="E565" s="13">
        <v>25463.704299999998</v>
      </c>
      <c r="F565" s="13">
        <v>3287.5</v>
      </c>
    </row>
    <row r="566" spans="1:6" x14ac:dyDescent="0.35">
      <c r="A566" s="12" t="s">
        <v>412</v>
      </c>
      <c r="B566" s="12" t="s">
        <v>418</v>
      </c>
      <c r="C566" s="13">
        <v>20364.446</v>
      </c>
      <c r="D566" s="13">
        <v>406.29600000000005</v>
      </c>
      <c r="E566" s="13">
        <v>19936.75</v>
      </c>
      <c r="F566" s="13">
        <v>21.4</v>
      </c>
    </row>
    <row r="567" spans="1:6" x14ac:dyDescent="0.35">
      <c r="A567" s="12" t="s">
        <v>412</v>
      </c>
      <c r="B567" s="12" t="s">
        <v>419</v>
      </c>
      <c r="C567" s="13">
        <v>671494.71399999992</v>
      </c>
      <c r="D567" s="13">
        <v>332388.13</v>
      </c>
      <c r="E567" s="13">
        <v>332798.58399999997</v>
      </c>
      <c r="F567" s="13">
        <v>6308</v>
      </c>
    </row>
    <row r="568" spans="1:6" x14ac:dyDescent="0.35">
      <c r="A568" s="12" t="s">
        <v>412</v>
      </c>
      <c r="B568" s="12" t="s">
        <v>420</v>
      </c>
      <c r="C568" s="13">
        <v>240212.85329999999</v>
      </c>
      <c r="D568" s="13">
        <v>95798.343000000008</v>
      </c>
      <c r="E568" s="13">
        <v>141957.5539</v>
      </c>
      <c r="F568" s="13">
        <v>2456.9564</v>
      </c>
    </row>
    <row r="569" spans="1:6" x14ac:dyDescent="0.35">
      <c r="A569" s="12" t="s">
        <v>412</v>
      </c>
      <c r="B569" s="12" t="s">
        <v>421</v>
      </c>
      <c r="C569" s="13">
        <v>1035641.1487</v>
      </c>
      <c r="D569" s="13">
        <v>539114.85100000002</v>
      </c>
      <c r="E569" s="13">
        <v>491114.29769999994</v>
      </c>
      <c r="F569" s="13">
        <v>5412</v>
      </c>
    </row>
    <row r="570" spans="1:6" x14ac:dyDescent="0.35">
      <c r="A570" s="12" t="s">
        <v>412</v>
      </c>
      <c r="B570" s="12" t="s">
        <v>938</v>
      </c>
      <c r="C570" s="13">
        <v>142967.21459999998</v>
      </c>
      <c r="D570" s="13">
        <v>116697.20899999997</v>
      </c>
      <c r="E570" s="13">
        <v>26270.0056</v>
      </c>
      <c r="F570" s="13">
        <v>0</v>
      </c>
    </row>
    <row r="571" spans="1:6" x14ac:dyDescent="0.35">
      <c r="A571" s="12" t="s">
        <v>412</v>
      </c>
      <c r="B571" s="12" t="s">
        <v>422</v>
      </c>
      <c r="C571" s="13">
        <v>207402.98369999998</v>
      </c>
      <c r="D571" s="13">
        <v>101461.03</v>
      </c>
      <c r="E571" s="13">
        <v>105941.9537</v>
      </c>
      <c r="F571" s="13">
        <v>0</v>
      </c>
    </row>
    <row r="572" spans="1:6" x14ac:dyDescent="0.35">
      <c r="A572" s="12" t="s">
        <v>412</v>
      </c>
      <c r="B572" s="12" t="s">
        <v>423</v>
      </c>
      <c r="C572" s="13">
        <v>399694.25189999992</v>
      </c>
      <c r="D572" s="13">
        <v>182030.69399999999</v>
      </c>
      <c r="E572" s="13">
        <v>217615.49789999993</v>
      </c>
      <c r="F572" s="13">
        <v>48.060000000000009</v>
      </c>
    </row>
    <row r="573" spans="1:6" x14ac:dyDescent="0.35">
      <c r="A573" s="12" t="s">
        <v>412</v>
      </c>
      <c r="B573" s="12" t="s">
        <v>424</v>
      </c>
      <c r="C573" s="13">
        <v>175193.91040000002</v>
      </c>
      <c r="D573" s="13">
        <v>51797.786</v>
      </c>
      <c r="E573" s="13">
        <v>114266.12440000002</v>
      </c>
      <c r="F573" s="13">
        <v>9130</v>
      </c>
    </row>
    <row r="574" spans="1:6" x14ac:dyDescent="0.35">
      <c r="A574" s="12" t="s">
        <v>412</v>
      </c>
      <c r="B574" s="12" t="s">
        <v>795</v>
      </c>
      <c r="C574" s="13">
        <v>535480.20549999992</v>
      </c>
      <c r="D574" s="13">
        <v>149914.69499999998</v>
      </c>
      <c r="E574" s="13">
        <v>385565.51050000009</v>
      </c>
      <c r="F574" s="13">
        <v>0</v>
      </c>
    </row>
    <row r="575" spans="1:6" x14ac:dyDescent="0.35">
      <c r="A575" s="12" t="s">
        <v>412</v>
      </c>
      <c r="B575" s="12" t="s">
        <v>425</v>
      </c>
      <c r="C575" s="14"/>
      <c r="D575" s="14"/>
      <c r="E575" s="14"/>
      <c r="F575" s="14"/>
    </row>
    <row r="576" spans="1:6" x14ac:dyDescent="0.35">
      <c r="A576" s="12" t="s">
        <v>412</v>
      </c>
      <c r="B576" s="12" t="s">
        <v>426</v>
      </c>
      <c r="C576" s="13">
        <v>149102.16969999997</v>
      </c>
      <c r="D576" s="13">
        <v>80560.08100000002</v>
      </c>
      <c r="E576" s="13">
        <v>68542.088699999993</v>
      </c>
      <c r="F576" s="13">
        <v>0</v>
      </c>
    </row>
    <row r="577" spans="1:6" x14ac:dyDescent="0.35">
      <c r="A577" s="12" t="s">
        <v>412</v>
      </c>
      <c r="B577" s="12" t="s">
        <v>427</v>
      </c>
      <c r="C577" s="13">
        <v>227553.47169999997</v>
      </c>
      <c r="D577" s="13">
        <v>101410.67199999999</v>
      </c>
      <c r="E577" s="13">
        <v>126142.7997</v>
      </c>
      <c r="F577" s="13">
        <v>0</v>
      </c>
    </row>
    <row r="578" spans="1:6" x14ac:dyDescent="0.35">
      <c r="A578" s="12" t="s">
        <v>412</v>
      </c>
      <c r="B578" s="12" t="s">
        <v>939</v>
      </c>
      <c r="C578" s="13">
        <v>135950.48159999997</v>
      </c>
      <c r="D578" s="13">
        <v>44896.531099999993</v>
      </c>
      <c r="E578" s="13">
        <v>91053.950500000006</v>
      </c>
      <c r="F578" s="13">
        <v>0</v>
      </c>
    </row>
    <row r="579" spans="1:6" x14ac:dyDescent="0.35">
      <c r="A579" s="12" t="s">
        <v>412</v>
      </c>
      <c r="B579" s="12" t="s">
        <v>940</v>
      </c>
      <c r="C579" s="13">
        <v>479518.6725000001</v>
      </c>
      <c r="D579" s="13">
        <v>171977.283</v>
      </c>
      <c r="E579" s="13">
        <v>307206.15349999996</v>
      </c>
      <c r="F579" s="13">
        <v>335.23599999999999</v>
      </c>
    </row>
    <row r="580" spans="1:6" x14ac:dyDescent="0.35">
      <c r="A580" s="12" t="s">
        <v>412</v>
      </c>
      <c r="B580" s="12" t="s">
        <v>428</v>
      </c>
      <c r="C580" s="13">
        <v>179530.79730000003</v>
      </c>
      <c r="D580" s="13">
        <v>105517.17599999998</v>
      </c>
      <c r="E580" s="13">
        <v>74013.621299999999</v>
      </c>
      <c r="F580" s="13">
        <v>0</v>
      </c>
    </row>
    <row r="581" spans="1:6" x14ac:dyDescent="0.35">
      <c r="A581" s="12" t="s">
        <v>412</v>
      </c>
      <c r="B581" s="12" t="s">
        <v>941</v>
      </c>
      <c r="C581" s="13">
        <v>157475.73820000002</v>
      </c>
      <c r="D581" s="13">
        <v>63248.198000000011</v>
      </c>
      <c r="E581" s="13">
        <v>90243.540200000018</v>
      </c>
      <c r="F581" s="13">
        <v>3984</v>
      </c>
    </row>
    <row r="582" spans="1:6" x14ac:dyDescent="0.35">
      <c r="A582" s="12" t="s">
        <v>412</v>
      </c>
      <c r="B582" s="12" t="s">
        <v>429</v>
      </c>
      <c r="C582" s="13">
        <v>11190.4</v>
      </c>
      <c r="D582" s="13">
        <v>11190.4</v>
      </c>
      <c r="E582" s="13">
        <v>0</v>
      </c>
      <c r="F582" s="13">
        <v>0</v>
      </c>
    </row>
    <row r="583" spans="1:6" x14ac:dyDescent="0.35">
      <c r="A583" s="12" t="s">
        <v>412</v>
      </c>
      <c r="B583" s="12" t="s">
        <v>430</v>
      </c>
      <c r="C583" s="13">
        <v>63492.552100000015</v>
      </c>
      <c r="D583" s="13">
        <v>50095.422100000011</v>
      </c>
      <c r="E583" s="13">
        <v>13380</v>
      </c>
      <c r="F583" s="13">
        <v>17.130000000000003</v>
      </c>
    </row>
    <row r="584" spans="1:6" x14ac:dyDescent="0.35">
      <c r="A584" s="12" t="s">
        <v>412</v>
      </c>
      <c r="B584" s="12" t="s">
        <v>942</v>
      </c>
      <c r="C584" s="13">
        <v>79011.309099999999</v>
      </c>
      <c r="D584" s="13">
        <v>48906.383499999996</v>
      </c>
      <c r="E584" s="13">
        <v>27614.925600000002</v>
      </c>
      <c r="F584" s="13">
        <v>2490</v>
      </c>
    </row>
    <row r="585" spans="1:6" x14ac:dyDescent="0.35">
      <c r="A585" s="12" t="s">
        <v>412</v>
      </c>
      <c r="B585" s="12" t="s">
        <v>431</v>
      </c>
      <c r="C585" s="13">
        <v>406429.83639999991</v>
      </c>
      <c r="D585" s="13">
        <v>156882.56900000002</v>
      </c>
      <c r="E585" s="13">
        <v>249547.26740000004</v>
      </c>
      <c r="F585" s="13">
        <v>0</v>
      </c>
    </row>
    <row r="586" spans="1:6" x14ac:dyDescent="0.35">
      <c r="A586" s="12" t="s">
        <v>412</v>
      </c>
      <c r="B586" s="12" t="s">
        <v>796</v>
      </c>
      <c r="C586" s="13">
        <v>153269.33450000003</v>
      </c>
      <c r="D586" s="13">
        <v>44224.514000000003</v>
      </c>
      <c r="E586" s="13">
        <v>109044.8205</v>
      </c>
      <c r="F586" s="13">
        <v>0</v>
      </c>
    </row>
    <row r="587" spans="1:6" x14ac:dyDescent="0.35">
      <c r="A587" s="12" t="s">
        <v>412</v>
      </c>
      <c r="B587" s="12" t="s">
        <v>943</v>
      </c>
      <c r="C587" s="14"/>
      <c r="D587" s="14"/>
      <c r="E587" s="14"/>
      <c r="F587" s="14"/>
    </row>
    <row r="588" spans="1:6" x14ac:dyDescent="0.35">
      <c r="A588" s="12" t="s">
        <v>412</v>
      </c>
      <c r="B588" s="12" t="s">
        <v>944</v>
      </c>
      <c r="C588" s="13">
        <v>120307.01850000001</v>
      </c>
      <c r="D588" s="13">
        <v>82973.875</v>
      </c>
      <c r="E588" s="13">
        <v>37333.143499999998</v>
      </c>
      <c r="F588" s="13">
        <v>0</v>
      </c>
    </row>
    <row r="589" spans="1:6" x14ac:dyDescent="0.35">
      <c r="A589" s="12" t="s">
        <v>412</v>
      </c>
      <c r="B589" s="12" t="s">
        <v>945</v>
      </c>
      <c r="C589" s="13">
        <v>121031.867</v>
      </c>
      <c r="D589" s="13">
        <v>17842.633999999998</v>
      </c>
      <c r="E589" s="13">
        <v>103125.113</v>
      </c>
      <c r="F589" s="13">
        <v>64.12</v>
      </c>
    </row>
    <row r="590" spans="1:6" x14ac:dyDescent="0.35">
      <c r="A590" s="12" t="s">
        <v>412</v>
      </c>
      <c r="B590" s="12" t="s">
        <v>797</v>
      </c>
      <c r="C590" s="13">
        <v>100332.22</v>
      </c>
      <c r="D590" s="13">
        <v>72030.262000000002</v>
      </c>
      <c r="E590" s="13">
        <v>27538.358</v>
      </c>
      <c r="F590" s="13">
        <v>763.6</v>
      </c>
    </row>
    <row r="591" spans="1:6" x14ac:dyDescent="0.35">
      <c r="A591" s="12" t="s">
        <v>412</v>
      </c>
      <c r="B591" s="12" t="s">
        <v>740</v>
      </c>
      <c r="C591" s="13">
        <v>101985.868</v>
      </c>
      <c r="D591" s="13">
        <v>30572.5435</v>
      </c>
      <c r="E591" s="13">
        <v>68625.317500000005</v>
      </c>
      <c r="F591" s="13">
        <v>2788.0070000000001</v>
      </c>
    </row>
    <row r="592" spans="1:6" x14ac:dyDescent="0.35">
      <c r="A592" s="12" t="s">
        <v>412</v>
      </c>
      <c r="B592" s="12" t="s">
        <v>432</v>
      </c>
      <c r="C592" s="13">
        <v>29484.760500000004</v>
      </c>
      <c r="D592" s="13">
        <v>6821.9875000000002</v>
      </c>
      <c r="E592" s="13">
        <v>22662.773000000001</v>
      </c>
      <c r="F592" s="13">
        <v>0</v>
      </c>
    </row>
    <row r="593" spans="1:6" ht="29" x14ac:dyDescent="0.35">
      <c r="A593" s="12" t="s">
        <v>412</v>
      </c>
      <c r="B593" s="12" t="s">
        <v>798</v>
      </c>
      <c r="C593" s="13">
        <v>57048.104000000007</v>
      </c>
      <c r="D593" s="13">
        <v>17466.955000000002</v>
      </c>
      <c r="E593" s="13">
        <v>22824.859</v>
      </c>
      <c r="F593" s="13">
        <v>16756.29</v>
      </c>
    </row>
    <row r="594" spans="1:6" x14ac:dyDescent="0.35">
      <c r="A594" s="12" t="s">
        <v>412</v>
      </c>
      <c r="B594" s="12" t="s">
        <v>946</v>
      </c>
      <c r="C594" s="13">
        <v>41036.181699999994</v>
      </c>
      <c r="D594" s="13">
        <v>24871.105000000003</v>
      </c>
      <c r="E594" s="13">
        <v>15440.2287</v>
      </c>
      <c r="F594" s="13">
        <v>724.84800000000007</v>
      </c>
    </row>
    <row r="595" spans="1:6" ht="29" x14ac:dyDescent="0.35">
      <c r="A595" s="12" t="s">
        <v>412</v>
      </c>
      <c r="B595" s="12" t="s">
        <v>947</v>
      </c>
      <c r="C595" s="13">
        <v>146113.36960000003</v>
      </c>
      <c r="D595" s="13">
        <v>45095.650999999998</v>
      </c>
      <c r="E595" s="13">
        <v>101017.71860000001</v>
      </c>
      <c r="F595" s="13">
        <v>0</v>
      </c>
    </row>
    <row r="596" spans="1:6" x14ac:dyDescent="0.35">
      <c r="A596" s="12" t="s">
        <v>412</v>
      </c>
      <c r="B596" s="12" t="s">
        <v>948</v>
      </c>
      <c r="C596" s="13">
        <v>137117.02840000001</v>
      </c>
      <c r="D596" s="13">
        <v>56870.020000000004</v>
      </c>
      <c r="E596" s="13">
        <v>80247.008400000006</v>
      </c>
      <c r="F596" s="13">
        <v>0</v>
      </c>
    </row>
    <row r="597" spans="1:6" ht="29" x14ac:dyDescent="0.35">
      <c r="A597" s="12" t="s">
        <v>412</v>
      </c>
      <c r="B597" s="12" t="s">
        <v>949</v>
      </c>
      <c r="C597" s="13">
        <v>146420.93699999998</v>
      </c>
      <c r="D597" s="13">
        <v>102765.03200000001</v>
      </c>
      <c r="E597" s="13">
        <v>43655.904999999999</v>
      </c>
      <c r="F597" s="13">
        <v>0</v>
      </c>
    </row>
    <row r="598" spans="1:6" x14ac:dyDescent="0.35">
      <c r="A598" s="12" t="s">
        <v>412</v>
      </c>
      <c r="B598" s="12" t="s">
        <v>433</v>
      </c>
      <c r="C598" s="13">
        <v>60385.481000000007</v>
      </c>
      <c r="D598" s="13">
        <v>20545.907499999998</v>
      </c>
      <c r="E598" s="13">
        <v>39839.573499999999</v>
      </c>
      <c r="F598" s="13">
        <v>0</v>
      </c>
    </row>
    <row r="599" spans="1:6" x14ac:dyDescent="0.35">
      <c r="A599" s="12" t="s">
        <v>412</v>
      </c>
      <c r="B599" s="12" t="s">
        <v>434</v>
      </c>
      <c r="C599" s="13">
        <v>95008.145500000013</v>
      </c>
      <c r="D599" s="13">
        <v>61394.207999999999</v>
      </c>
      <c r="E599" s="13">
        <v>32963.9375</v>
      </c>
      <c r="F599" s="13">
        <v>650</v>
      </c>
    </row>
    <row r="600" spans="1:6" x14ac:dyDescent="0.35">
      <c r="A600" s="12" t="s">
        <v>412</v>
      </c>
      <c r="B600" s="12" t="s">
        <v>435</v>
      </c>
      <c r="C600" s="13">
        <v>21606.120000000003</v>
      </c>
      <c r="D600" s="13">
        <v>17836.12</v>
      </c>
      <c r="E600" s="13">
        <v>3770</v>
      </c>
      <c r="F600" s="13">
        <v>0</v>
      </c>
    </row>
    <row r="601" spans="1:6" x14ac:dyDescent="0.35">
      <c r="A601" s="12" t="s">
        <v>412</v>
      </c>
      <c r="B601" s="12" t="s">
        <v>436</v>
      </c>
      <c r="C601" s="13">
        <v>174594.59890000001</v>
      </c>
      <c r="D601" s="13">
        <v>35864.944999999992</v>
      </c>
      <c r="E601" s="13">
        <v>138227.1819</v>
      </c>
      <c r="F601" s="13">
        <v>502.47199999999998</v>
      </c>
    </row>
    <row r="602" spans="1:6" x14ac:dyDescent="0.35">
      <c r="A602" s="12" t="s">
        <v>412</v>
      </c>
      <c r="B602" s="12" t="s">
        <v>437</v>
      </c>
      <c r="C602" s="13">
        <v>297986.09010000003</v>
      </c>
      <c r="D602" s="13">
        <v>115367.13099999998</v>
      </c>
      <c r="E602" s="13">
        <v>172746.95910000001</v>
      </c>
      <c r="F602" s="13">
        <v>9872</v>
      </c>
    </row>
    <row r="603" spans="1:6" x14ac:dyDescent="0.35">
      <c r="A603" s="12" t="s">
        <v>412</v>
      </c>
      <c r="B603" s="12" t="s">
        <v>950</v>
      </c>
      <c r="C603" s="13">
        <v>101781.6015</v>
      </c>
      <c r="D603" s="13">
        <v>57546.932000000001</v>
      </c>
      <c r="E603" s="13">
        <v>44234.669499999996</v>
      </c>
      <c r="F603" s="13">
        <v>0</v>
      </c>
    </row>
    <row r="604" spans="1:6" x14ac:dyDescent="0.35">
      <c r="A604" s="12" t="s">
        <v>412</v>
      </c>
      <c r="B604" s="12" t="s">
        <v>438</v>
      </c>
      <c r="C604" s="13">
        <v>102732.72749999998</v>
      </c>
      <c r="D604" s="13">
        <v>71819.639999999985</v>
      </c>
      <c r="E604" s="13">
        <v>30913.087499999998</v>
      </c>
      <c r="F604" s="13">
        <v>0</v>
      </c>
    </row>
    <row r="605" spans="1:6" x14ac:dyDescent="0.35">
      <c r="A605" s="12" t="s">
        <v>412</v>
      </c>
      <c r="B605" s="12" t="s">
        <v>439</v>
      </c>
      <c r="C605" s="13">
        <v>163544.08299999996</v>
      </c>
      <c r="D605" s="13">
        <v>26926.672000000002</v>
      </c>
      <c r="E605" s="13">
        <v>131637.41099999999</v>
      </c>
      <c r="F605" s="13">
        <v>4980</v>
      </c>
    </row>
    <row r="606" spans="1:6" x14ac:dyDescent="0.35">
      <c r="A606" s="12" t="s">
        <v>412</v>
      </c>
      <c r="B606" s="12" t="s">
        <v>799</v>
      </c>
      <c r="C606" s="13">
        <v>157631.72870000001</v>
      </c>
      <c r="D606" s="13">
        <v>111474.05700000002</v>
      </c>
      <c r="E606" s="13">
        <v>45878.721700000002</v>
      </c>
      <c r="F606" s="13">
        <v>278.95000000000005</v>
      </c>
    </row>
    <row r="607" spans="1:6" x14ac:dyDescent="0.35">
      <c r="A607" s="12" t="s">
        <v>412</v>
      </c>
      <c r="B607" s="12" t="s">
        <v>440</v>
      </c>
      <c r="C607" s="13">
        <v>359989.94639999996</v>
      </c>
      <c r="D607" s="13">
        <v>175281.00500000003</v>
      </c>
      <c r="E607" s="13">
        <v>178705.12139999997</v>
      </c>
      <c r="F607" s="13">
        <v>6003.82</v>
      </c>
    </row>
    <row r="608" spans="1:6" x14ac:dyDescent="0.35">
      <c r="A608" s="12" t="s">
        <v>412</v>
      </c>
      <c r="B608" s="12" t="s">
        <v>749</v>
      </c>
      <c r="C608" s="13">
        <v>34170.1322</v>
      </c>
      <c r="D608" s="13">
        <v>25388.897000000001</v>
      </c>
      <c r="E608" s="13">
        <v>8781.2351999999992</v>
      </c>
      <c r="F608" s="13">
        <v>0</v>
      </c>
    </row>
    <row r="609" spans="1:6" x14ac:dyDescent="0.35">
      <c r="A609" s="12" t="s">
        <v>412</v>
      </c>
      <c r="B609" s="12" t="s">
        <v>441</v>
      </c>
      <c r="C609" s="13">
        <v>43559.921999999999</v>
      </c>
      <c r="D609" s="13">
        <v>31616.758000000005</v>
      </c>
      <c r="E609" s="13">
        <v>11943.164000000001</v>
      </c>
      <c r="F609" s="13">
        <v>0</v>
      </c>
    </row>
    <row r="610" spans="1:6" x14ac:dyDescent="0.35">
      <c r="A610" s="12" t="s">
        <v>412</v>
      </c>
      <c r="B610" s="12" t="s">
        <v>442</v>
      </c>
      <c r="C610" s="13">
        <v>32170.023000000001</v>
      </c>
      <c r="D610" s="13">
        <v>18881.055</v>
      </c>
      <c r="E610" s="13">
        <v>13288.968000000001</v>
      </c>
      <c r="F610" s="13">
        <v>0</v>
      </c>
    </row>
    <row r="611" spans="1:6" x14ac:dyDescent="0.35">
      <c r="A611" s="12" t="s">
        <v>443</v>
      </c>
      <c r="B611" s="12" t="s">
        <v>444</v>
      </c>
      <c r="C611" s="13">
        <v>125828.55270000003</v>
      </c>
      <c r="D611" s="13">
        <v>27855.110999999994</v>
      </c>
      <c r="E611" s="13">
        <v>88802.161700000011</v>
      </c>
      <c r="F611" s="13">
        <v>9171.2800000000007</v>
      </c>
    </row>
    <row r="612" spans="1:6" x14ac:dyDescent="0.35">
      <c r="A612" s="12" t="s">
        <v>443</v>
      </c>
      <c r="B612" s="12" t="s">
        <v>445</v>
      </c>
      <c r="C612" s="13">
        <v>21919.774000000001</v>
      </c>
      <c r="D612" s="13">
        <v>15374.774000000001</v>
      </c>
      <c r="E612" s="13">
        <v>6545</v>
      </c>
      <c r="F612" s="13">
        <v>0</v>
      </c>
    </row>
    <row r="613" spans="1:6" x14ac:dyDescent="0.35">
      <c r="A613" s="12" t="s">
        <v>443</v>
      </c>
      <c r="B613" s="12" t="s">
        <v>446</v>
      </c>
      <c r="C613" s="13">
        <v>137348.7194</v>
      </c>
      <c r="D613" s="13">
        <v>85089.40400000001</v>
      </c>
      <c r="E613" s="13">
        <v>52259.315399999999</v>
      </c>
      <c r="F613" s="13">
        <v>0</v>
      </c>
    </row>
    <row r="614" spans="1:6" x14ac:dyDescent="0.35">
      <c r="A614" s="12" t="s">
        <v>443</v>
      </c>
      <c r="B614" s="12" t="s">
        <v>447</v>
      </c>
      <c r="C614" s="13">
        <v>66413.337499999994</v>
      </c>
      <c r="D614" s="13">
        <v>13510.8</v>
      </c>
      <c r="E614" s="13">
        <v>52902.537499999999</v>
      </c>
      <c r="F614" s="13">
        <v>0</v>
      </c>
    </row>
    <row r="615" spans="1:6" x14ac:dyDescent="0.35">
      <c r="A615" s="12" t="s">
        <v>443</v>
      </c>
      <c r="B615" s="12" t="s">
        <v>800</v>
      </c>
      <c r="C615" s="13">
        <v>644747.03989999997</v>
      </c>
      <c r="D615" s="13">
        <v>147512.00499999998</v>
      </c>
      <c r="E615" s="13">
        <v>393721.77529999998</v>
      </c>
      <c r="F615" s="13">
        <v>103513.2596</v>
      </c>
    </row>
    <row r="616" spans="1:6" x14ac:dyDescent="0.35">
      <c r="A616" s="12" t="s">
        <v>443</v>
      </c>
      <c r="B616" s="12" t="s">
        <v>448</v>
      </c>
      <c r="C616" s="13">
        <v>20818.355</v>
      </c>
      <c r="D616" s="13">
        <v>5432.13</v>
      </c>
      <c r="E616" s="13">
        <v>15386.224999999999</v>
      </c>
      <c r="F616" s="13">
        <v>0</v>
      </c>
    </row>
    <row r="617" spans="1:6" x14ac:dyDescent="0.35">
      <c r="A617" s="12" t="s">
        <v>443</v>
      </c>
      <c r="B617" s="12" t="s">
        <v>449</v>
      </c>
      <c r="C617" s="13">
        <v>72299.795500000007</v>
      </c>
      <c r="D617" s="13">
        <v>54918.883000000002</v>
      </c>
      <c r="E617" s="13">
        <v>17380.912499999999</v>
      </c>
      <c r="F617" s="13">
        <v>0</v>
      </c>
    </row>
    <row r="618" spans="1:6" x14ac:dyDescent="0.35">
      <c r="A618" s="12" t="s">
        <v>443</v>
      </c>
      <c r="B618" s="12" t="s">
        <v>801</v>
      </c>
      <c r="C618" s="13">
        <v>86762.680000000008</v>
      </c>
      <c r="D618" s="13">
        <v>41900.85</v>
      </c>
      <c r="E618" s="13">
        <v>44861.829999999994</v>
      </c>
      <c r="F618" s="13">
        <v>0</v>
      </c>
    </row>
    <row r="619" spans="1:6" x14ac:dyDescent="0.35">
      <c r="A619" s="12" t="s">
        <v>443</v>
      </c>
      <c r="B619" s="12" t="s">
        <v>450</v>
      </c>
      <c r="C619" s="13">
        <v>24891.434000000001</v>
      </c>
      <c r="D619" s="13">
        <v>24891.434000000001</v>
      </c>
      <c r="E619" s="13">
        <v>0</v>
      </c>
      <c r="F619" s="13">
        <v>0</v>
      </c>
    </row>
    <row r="620" spans="1:6" x14ac:dyDescent="0.35">
      <c r="A620" s="12" t="s">
        <v>443</v>
      </c>
      <c r="B620" s="12" t="s">
        <v>451</v>
      </c>
      <c r="C620" s="13">
        <v>70317.193499999994</v>
      </c>
      <c r="D620" s="13">
        <v>52965.793499999992</v>
      </c>
      <c r="E620" s="13">
        <v>17351.400000000001</v>
      </c>
      <c r="F620" s="13">
        <v>0</v>
      </c>
    </row>
    <row r="621" spans="1:6" x14ac:dyDescent="0.35">
      <c r="A621" s="12" t="s">
        <v>443</v>
      </c>
      <c r="B621" s="12" t="s">
        <v>452</v>
      </c>
      <c r="C621" s="13">
        <v>39018.51249999999</v>
      </c>
      <c r="D621" s="13">
        <v>32281.8125</v>
      </c>
      <c r="E621" s="13">
        <v>6736.7</v>
      </c>
      <c r="F621" s="13">
        <v>0</v>
      </c>
    </row>
    <row r="622" spans="1:6" x14ac:dyDescent="0.35">
      <c r="A622" s="12" t="s">
        <v>443</v>
      </c>
      <c r="B622" s="12" t="s">
        <v>453</v>
      </c>
      <c r="C622" s="13">
        <v>37968.852499999994</v>
      </c>
      <c r="D622" s="13">
        <v>12505.79</v>
      </c>
      <c r="E622" s="13">
        <v>25463.0625</v>
      </c>
      <c r="F622" s="13">
        <v>0</v>
      </c>
    </row>
    <row r="623" spans="1:6" x14ac:dyDescent="0.35">
      <c r="A623" s="12" t="s">
        <v>443</v>
      </c>
      <c r="B623" s="12" t="s">
        <v>454</v>
      </c>
      <c r="C623" s="13">
        <v>114109.62300000001</v>
      </c>
      <c r="D623" s="13">
        <v>113969.62300000001</v>
      </c>
      <c r="E623" s="13">
        <v>0</v>
      </c>
      <c r="F623" s="13">
        <v>140</v>
      </c>
    </row>
    <row r="624" spans="1:6" x14ac:dyDescent="0.35">
      <c r="A624" s="12" t="s">
        <v>443</v>
      </c>
      <c r="B624" s="12" t="s">
        <v>455</v>
      </c>
      <c r="C624" s="13">
        <v>155368.12700000001</v>
      </c>
      <c r="D624" s="13">
        <v>120885.21699999999</v>
      </c>
      <c r="E624" s="13">
        <v>34066.198000000004</v>
      </c>
      <c r="F624" s="13">
        <v>416.71199999999999</v>
      </c>
    </row>
    <row r="625" spans="1:6" x14ac:dyDescent="0.35">
      <c r="A625" s="12" t="s">
        <v>456</v>
      </c>
      <c r="B625" s="12" t="s">
        <v>457</v>
      </c>
      <c r="C625" s="13">
        <v>28714.005499999999</v>
      </c>
      <c r="D625" s="13">
        <v>28714.005499999999</v>
      </c>
      <c r="E625" s="13">
        <v>0</v>
      </c>
      <c r="F625" s="13">
        <v>0</v>
      </c>
    </row>
    <row r="626" spans="1:6" x14ac:dyDescent="0.35">
      <c r="A626" s="12" t="s">
        <v>456</v>
      </c>
      <c r="B626" s="12" t="s">
        <v>711</v>
      </c>
      <c r="C626" s="13">
        <v>31269.621999999999</v>
      </c>
      <c r="D626" s="13">
        <v>31269.621999999999</v>
      </c>
      <c r="E626" s="13">
        <v>0</v>
      </c>
      <c r="F626" s="13">
        <v>0</v>
      </c>
    </row>
    <row r="627" spans="1:6" x14ac:dyDescent="0.35">
      <c r="A627" s="12" t="s">
        <v>456</v>
      </c>
      <c r="B627" s="12" t="s">
        <v>458</v>
      </c>
      <c r="C627" s="13">
        <v>73265.214200000002</v>
      </c>
      <c r="D627" s="13">
        <v>61739.542100000006</v>
      </c>
      <c r="E627" s="13">
        <v>11510.472099999999</v>
      </c>
      <c r="F627" s="13">
        <v>15.200000000000001</v>
      </c>
    </row>
    <row r="628" spans="1:6" x14ac:dyDescent="0.35">
      <c r="A628" s="12" t="s">
        <v>456</v>
      </c>
      <c r="B628" s="12" t="s">
        <v>459</v>
      </c>
      <c r="C628" s="13">
        <v>14896.511500000001</v>
      </c>
      <c r="D628" s="13">
        <v>14896.511500000001</v>
      </c>
      <c r="E628" s="13">
        <v>0</v>
      </c>
      <c r="F628" s="13">
        <v>0</v>
      </c>
    </row>
    <row r="629" spans="1:6" x14ac:dyDescent="0.35">
      <c r="A629" s="12" t="s">
        <v>456</v>
      </c>
      <c r="B629" s="12" t="s">
        <v>719</v>
      </c>
      <c r="C629" s="13">
        <v>4920.4155000000001</v>
      </c>
      <c r="D629" s="13">
        <v>4875.8455000000004</v>
      </c>
      <c r="E629" s="13">
        <v>0</v>
      </c>
      <c r="F629" s="13">
        <v>44.569999999999993</v>
      </c>
    </row>
    <row r="630" spans="1:6" x14ac:dyDescent="0.35">
      <c r="A630" s="12" t="s">
        <v>456</v>
      </c>
      <c r="B630" s="12" t="s">
        <v>720</v>
      </c>
      <c r="C630" s="13">
        <v>16024.247000000003</v>
      </c>
      <c r="D630" s="13">
        <v>16024.247000000003</v>
      </c>
      <c r="E630" s="13">
        <v>0</v>
      </c>
      <c r="F630" s="13">
        <v>0</v>
      </c>
    </row>
    <row r="631" spans="1:6" x14ac:dyDescent="0.35">
      <c r="A631" s="12" t="s">
        <v>456</v>
      </c>
      <c r="B631" s="12" t="s">
        <v>460</v>
      </c>
      <c r="C631" s="13">
        <v>14199.5075</v>
      </c>
      <c r="D631" s="13">
        <v>14199.5075</v>
      </c>
      <c r="E631" s="13">
        <v>0</v>
      </c>
      <c r="F631" s="13">
        <v>0</v>
      </c>
    </row>
    <row r="632" spans="1:6" x14ac:dyDescent="0.35">
      <c r="A632" s="12" t="s">
        <v>456</v>
      </c>
      <c r="B632" s="12" t="s">
        <v>725</v>
      </c>
      <c r="C632" s="13">
        <v>31393.960999999999</v>
      </c>
      <c r="D632" s="13">
        <v>31393.960999999999</v>
      </c>
      <c r="E632" s="13">
        <v>0</v>
      </c>
      <c r="F632" s="13">
        <v>0</v>
      </c>
    </row>
    <row r="633" spans="1:6" x14ac:dyDescent="0.35">
      <c r="A633" s="12" t="s">
        <v>456</v>
      </c>
      <c r="B633" s="12" t="s">
        <v>461</v>
      </c>
      <c r="C633" s="13">
        <v>12532.137500000001</v>
      </c>
      <c r="D633" s="13">
        <v>12532.137500000001</v>
      </c>
      <c r="E633" s="13">
        <v>0</v>
      </c>
      <c r="F633" s="13">
        <v>0</v>
      </c>
    </row>
    <row r="634" spans="1:6" x14ac:dyDescent="0.35">
      <c r="A634" s="12" t="s">
        <v>456</v>
      </c>
      <c r="B634" s="12" t="s">
        <v>728</v>
      </c>
      <c r="C634" s="13">
        <v>8110.4914999999992</v>
      </c>
      <c r="D634" s="13">
        <v>8110.4914999999992</v>
      </c>
      <c r="E634" s="13">
        <v>0</v>
      </c>
      <c r="F634" s="13">
        <v>0</v>
      </c>
    </row>
    <row r="635" spans="1:6" x14ac:dyDescent="0.35">
      <c r="A635" s="12" t="s">
        <v>456</v>
      </c>
      <c r="B635" s="12" t="s">
        <v>462</v>
      </c>
      <c r="C635" s="13">
        <v>27191.755500000007</v>
      </c>
      <c r="D635" s="13">
        <v>27191.755500000007</v>
      </c>
      <c r="E635" s="13">
        <v>0</v>
      </c>
      <c r="F635" s="13">
        <v>0</v>
      </c>
    </row>
    <row r="636" spans="1:6" x14ac:dyDescent="0.35">
      <c r="A636" s="12" t="s">
        <v>456</v>
      </c>
      <c r="B636" s="12" t="s">
        <v>463</v>
      </c>
      <c r="C636" s="13">
        <v>53420.075500000006</v>
      </c>
      <c r="D636" s="13">
        <v>53420.075500000006</v>
      </c>
      <c r="E636" s="13">
        <v>0</v>
      </c>
      <c r="F636" s="13">
        <v>0</v>
      </c>
    </row>
    <row r="637" spans="1:6" x14ac:dyDescent="0.35">
      <c r="A637" s="12" t="s">
        <v>456</v>
      </c>
      <c r="B637" s="12" t="s">
        <v>464</v>
      </c>
      <c r="C637" s="13">
        <v>98518.419000000038</v>
      </c>
      <c r="D637" s="13">
        <v>98405.319000000032</v>
      </c>
      <c r="E637" s="13">
        <v>113.10000000000001</v>
      </c>
      <c r="F637" s="13">
        <v>0</v>
      </c>
    </row>
    <row r="638" spans="1:6" x14ac:dyDescent="0.35">
      <c r="A638" s="12" t="s">
        <v>456</v>
      </c>
      <c r="B638" s="12" t="s">
        <v>742</v>
      </c>
      <c r="C638" s="13">
        <v>4851.7444999999998</v>
      </c>
      <c r="D638" s="13">
        <v>4808.9444999999996</v>
      </c>
      <c r="E638" s="13">
        <v>0</v>
      </c>
      <c r="F638" s="13">
        <v>42.8</v>
      </c>
    </row>
    <row r="639" spans="1:6" x14ac:dyDescent="0.35">
      <c r="A639" s="12" t="s">
        <v>456</v>
      </c>
      <c r="B639" s="12" t="s">
        <v>746</v>
      </c>
      <c r="C639" s="13">
        <v>9937.7545000000009</v>
      </c>
      <c r="D639" s="13">
        <v>9937.7545000000009</v>
      </c>
      <c r="E639" s="13">
        <v>0</v>
      </c>
      <c r="F639" s="13">
        <v>0</v>
      </c>
    </row>
    <row r="640" spans="1:6" x14ac:dyDescent="0.35">
      <c r="A640" s="12" t="s">
        <v>465</v>
      </c>
      <c r="B640" s="12" t="s">
        <v>466</v>
      </c>
      <c r="C640" s="13">
        <v>31108.492000000006</v>
      </c>
      <c r="D640" s="13">
        <v>29958.642000000003</v>
      </c>
      <c r="E640" s="13">
        <v>1149.8500000000001</v>
      </c>
      <c r="F640" s="13">
        <v>0</v>
      </c>
    </row>
    <row r="641" spans="1:6" x14ac:dyDescent="0.35">
      <c r="A641" s="12" t="s">
        <v>465</v>
      </c>
      <c r="B641" s="12" t="s">
        <v>951</v>
      </c>
      <c r="C641" s="13">
        <v>182941.94670000003</v>
      </c>
      <c r="D641" s="13">
        <v>67686.630999999994</v>
      </c>
      <c r="E641" s="13">
        <v>92834.583700000003</v>
      </c>
      <c r="F641" s="13">
        <v>22420.732</v>
      </c>
    </row>
    <row r="642" spans="1:6" x14ac:dyDescent="0.35">
      <c r="A642" s="12" t="s">
        <v>465</v>
      </c>
      <c r="B642" s="12" t="s">
        <v>952</v>
      </c>
      <c r="C642" s="13">
        <v>382375.18250000005</v>
      </c>
      <c r="D642" s="13">
        <v>163479.337</v>
      </c>
      <c r="E642" s="13">
        <v>207957.74550000005</v>
      </c>
      <c r="F642" s="13">
        <v>10938.1</v>
      </c>
    </row>
    <row r="643" spans="1:6" x14ac:dyDescent="0.35">
      <c r="A643" s="12" t="s">
        <v>465</v>
      </c>
      <c r="B643" s="12" t="s">
        <v>953</v>
      </c>
      <c r="C643" s="13">
        <v>50065.385000000002</v>
      </c>
      <c r="D643" s="13">
        <v>7358.2000000000007</v>
      </c>
      <c r="E643" s="13">
        <v>37879.074999999997</v>
      </c>
      <c r="F643" s="13">
        <v>4828.1100000000006</v>
      </c>
    </row>
    <row r="644" spans="1:6" x14ac:dyDescent="0.35">
      <c r="A644" s="12" t="s">
        <v>465</v>
      </c>
      <c r="B644" s="12" t="s">
        <v>954</v>
      </c>
      <c r="C644" s="13">
        <v>124190.02500000001</v>
      </c>
      <c r="D644" s="13">
        <v>51068.746999999996</v>
      </c>
      <c r="E644" s="13">
        <v>63611.457999999999</v>
      </c>
      <c r="F644" s="13">
        <v>9509.82</v>
      </c>
    </row>
    <row r="645" spans="1:6" x14ac:dyDescent="0.35">
      <c r="A645" s="12" t="s">
        <v>465</v>
      </c>
      <c r="B645" s="12" t="s">
        <v>467</v>
      </c>
      <c r="C645" s="13">
        <v>165805.23339999997</v>
      </c>
      <c r="D645" s="13">
        <v>60584.692000000003</v>
      </c>
      <c r="E645" s="13">
        <v>105220.54139999999</v>
      </c>
      <c r="F645" s="13">
        <v>0</v>
      </c>
    </row>
    <row r="646" spans="1:6" x14ac:dyDescent="0.35">
      <c r="A646" s="12" t="s">
        <v>465</v>
      </c>
      <c r="B646" s="12" t="s">
        <v>468</v>
      </c>
      <c r="C646" s="13">
        <v>60809.99</v>
      </c>
      <c r="D646" s="13">
        <v>17399.834999999999</v>
      </c>
      <c r="E646" s="13">
        <v>12865.125</v>
      </c>
      <c r="F646" s="13">
        <v>30545.03</v>
      </c>
    </row>
    <row r="647" spans="1:6" x14ac:dyDescent="0.35">
      <c r="A647" s="12" t="s">
        <v>465</v>
      </c>
      <c r="B647" s="12" t="s">
        <v>469</v>
      </c>
      <c r="C647" s="13">
        <v>72995.677500000005</v>
      </c>
      <c r="D647" s="13">
        <v>28983.039999999994</v>
      </c>
      <c r="E647" s="13">
        <v>29942.565499999997</v>
      </c>
      <c r="F647" s="13">
        <v>14070.072</v>
      </c>
    </row>
    <row r="648" spans="1:6" ht="29" x14ac:dyDescent="0.35">
      <c r="A648" s="12" t="s">
        <v>465</v>
      </c>
      <c r="B648" s="12" t="s">
        <v>470</v>
      </c>
      <c r="C648" s="13">
        <v>155842.98289999997</v>
      </c>
      <c r="D648" s="13">
        <v>88673.299999999988</v>
      </c>
      <c r="E648" s="13">
        <v>57180.732900000003</v>
      </c>
      <c r="F648" s="13">
        <v>9988.9500000000007</v>
      </c>
    </row>
    <row r="649" spans="1:6" x14ac:dyDescent="0.35">
      <c r="A649" s="12" t="s">
        <v>465</v>
      </c>
      <c r="B649" s="12" t="s">
        <v>955</v>
      </c>
      <c r="C649" s="13">
        <v>37178.477899999998</v>
      </c>
      <c r="D649" s="13">
        <v>16146.01</v>
      </c>
      <c r="E649" s="13">
        <v>17013.6479</v>
      </c>
      <c r="F649" s="13">
        <v>4018.8200000000006</v>
      </c>
    </row>
    <row r="650" spans="1:6" x14ac:dyDescent="0.35">
      <c r="A650" s="12" t="s">
        <v>465</v>
      </c>
      <c r="B650" s="12" t="s">
        <v>471</v>
      </c>
      <c r="C650" s="13">
        <v>385329.31100000005</v>
      </c>
      <c r="D650" s="13">
        <v>220876.76799999998</v>
      </c>
      <c r="E650" s="13">
        <v>151541.06300000002</v>
      </c>
      <c r="F650" s="13">
        <v>12911.48</v>
      </c>
    </row>
    <row r="651" spans="1:6" x14ac:dyDescent="0.35">
      <c r="A651" s="12" t="s">
        <v>472</v>
      </c>
      <c r="B651" s="12" t="s">
        <v>473</v>
      </c>
      <c r="C651" s="13">
        <v>27387.550000000003</v>
      </c>
      <c r="D651" s="13">
        <v>8272.4500000000007</v>
      </c>
      <c r="E651" s="13">
        <v>17455.099999999999</v>
      </c>
      <c r="F651" s="13">
        <v>1660</v>
      </c>
    </row>
    <row r="652" spans="1:6" x14ac:dyDescent="0.35">
      <c r="A652" s="12" t="s">
        <v>472</v>
      </c>
      <c r="B652" s="12" t="s">
        <v>474</v>
      </c>
      <c r="C652" s="13">
        <v>321630.00199999998</v>
      </c>
      <c r="D652" s="13">
        <v>74127.572</v>
      </c>
      <c r="E652" s="13">
        <v>245383.54</v>
      </c>
      <c r="F652" s="13">
        <v>2118.89</v>
      </c>
    </row>
    <row r="653" spans="1:6" x14ac:dyDescent="0.35">
      <c r="A653" s="12" t="s">
        <v>472</v>
      </c>
      <c r="B653" s="12" t="s">
        <v>802</v>
      </c>
      <c r="C653" s="13">
        <v>513356.29149999999</v>
      </c>
      <c r="D653" s="13">
        <v>191294.394</v>
      </c>
      <c r="E653" s="13">
        <v>239879.89750000002</v>
      </c>
      <c r="F653" s="13">
        <v>82182</v>
      </c>
    </row>
    <row r="654" spans="1:6" x14ac:dyDescent="0.35">
      <c r="A654" s="12" t="s">
        <v>472</v>
      </c>
      <c r="B654" s="12" t="s">
        <v>475</v>
      </c>
      <c r="C654" s="13">
        <v>333262.33149999997</v>
      </c>
      <c r="D654" s="13">
        <v>43474.35</v>
      </c>
      <c r="E654" s="13">
        <v>227656.36749999999</v>
      </c>
      <c r="F654" s="13">
        <v>62131.614000000001</v>
      </c>
    </row>
    <row r="655" spans="1:6" x14ac:dyDescent="0.35">
      <c r="A655" s="12" t="s">
        <v>472</v>
      </c>
      <c r="B655" s="12" t="s">
        <v>854</v>
      </c>
      <c r="C655" s="14"/>
      <c r="D655" s="14"/>
      <c r="E655" s="14"/>
      <c r="F655" s="14"/>
    </row>
    <row r="656" spans="1:6" x14ac:dyDescent="0.35">
      <c r="A656" s="12" t="s">
        <v>472</v>
      </c>
      <c r="B656" s="12" t="s">
        <v>956</v>
      </c>
      <c r="C656" s="13">
        <v>138499.32500000001</v>
      </c>
      <c r="D656" s="13">
        <v>26329.4</v>
      </c>
      <c r="E656" s="13">
        <v>108019.925</v>
      </c>
      <c r="F656" s="13">
        <v>4150</v>
      </c>
    </row>
    <row r="657" spans="1:6" x14ac:dyDescent="0.35">
      <c r="A657" s="12" t="s">
        <v>472</v>
      </c>
      <c r="B657" s="12" t="s">
        <v>476</v>
      </c>
      <c r="C657" s="13">
        <v>392588.8665</v>
      </c>
      <c r="D657" s="13">
        <v>124131.7</v>
      </c>
      <c r="E657" s="13">
        <v>256217.16649999999</v>
      </c>
      <c r="F657" s="13">
        <v>12240</v>
      </c>
    </row>
    <row r="658" spans="1:6" x14ac:dyDescent="0.35">
      <c r="A658" s="12" t="s">
        <v>472</v>
      </c>
      <c r="B658" s="12" t="s">
        <v>477</v>
      </c>
      <c r="C658" s="13">
        <v>323769.95739999996</v>
      </c>
      <c r="D658" s="13">
        <v>104175.52</v>
      </c>
      <c r="E658" s="13">
        <v>121382.14939999999</v>
      </c>
      <c r="F658" s="13">
        <v>98212.288</v>
      </c>
    </row>
    <row r="659" spans="1:6" x14ac:dyDescent="0.35">
      <c r="A659" s="12" t="s">
        <v>472</v>
      </c>
      <c r="B659" s="12" t="s">
        <v>478</v>
      </c>
      <c r="C659" s="13">
        <v>271005.08100000001</v>
      </c>
      <c r="D659" s="13">
        <v>8393.9320000000007</v>
      </c>
      <c r="E659" s="13">
        <v>201775.34899999999</v>
      </c>
      <c r="F659" s="13">
        <v>60835.8</v>
      </c>
    </row>
    <row r="660" spans="1:6" x14ac:dyDescent="0.35">
      <c r="A660" s="12" t="s">
        <v>472</v>
      </c>
      <c r="B660" s="12" t="s">
        <v>479</v>
      </c>
      <c r="C660" s="13">
        <v>21216.264999999999</v>
      </c>
      <c r="D660" s="13">
        <v>4769.6399999999994</v>
      </c>
      <c r="E660" s="13">
        <v>16446.625</v>
      </c>
      <c r="F660" s="13">
        <v>0</v>
      </c>
    </row>
    <row r="661" spans="1:6" x14ac:dyDescent="0.35">
      <c r="A661" s="12" t="s">
        <v>472</v>
      </c>
      <c r="B661" s="12" t="s">
        <v>480</v>
      </c>
      <c r="C661" s="13">
        <v>268574.83349999995</v>
      </c>
      <c r="D661" s="13">
        <v>148745.96600000001</v>
      </c>
      <c r="E661" s="13">
        <v>107783.4675</v>
      </c>
      <c r="F661" s="13">
        <v>12045.4</v>
      </c>
    </row>
    <row r="662" spans="1:6" x14ac:dyDescent="0.35">
      <c r="A662" s="12" t="s">
        <v>472</v>
      </c>
      <c r="B662" s="12" t="s">
        <v>481</v>
      </c>
      <c r="C662" s="13">
        <v>26341.75</v>
      </c>
      <c r="D662" s="13">
        <v>0</v>
      </c>
      <c r="E662" s="13">
        <v>4429.75</v>
      </c>
      <c r="F662" s="13">
        <v>21912</v>
      </c>
    </row>
    <row r="663" spans="1:6" x14ac:dyDescent="0.35">
      <c r="A663" s="12" t="s">
        <v>472</v>
      </c>
      <c r="B663" s="12" t="s">
        <v>482</v>
      </c>
      <c r="C663" s="13">
        <v>108652.36</v>
      </c>
      <c r="D663" s="13">
        <v>29089.760000000002</v>
      </c>
      <c r="E663" s="13">
        <v>57982.600000000006</v>
      </c>
      <c r="F663" s="13">
        <v>21580</v>
      </c>
    </row>
    <row r="664" spans="1:6" x14ac:dyDescent="0.35">
      <c r="A664" s="12" t="s">
        <v>472</v>
      </c>
      <c r="B664" s="12" t="s">
        <v>483</v>
      </c>
      <c r="C664" s="13">
        <v>675418.277</v>
      </c>
      <c r="D664" s="13">
        <v>77910.731000000014</v>
      </c>
      <c r="E664" s="13">
        <v>484814.75599999994</v>
      </c>
      <c r="F664" s="13">
        <v>112692.79000000001</v>
      </c>
    </row>
    <row r="665" spans="1:6" x14ac:dyDescent="0.35">
      <c r="A665" s="12" t="s">
        <v>472</v>
      </c>
      <c r="B665" s="12" t="s">
        <v>484</v>
      </c>
      <c r="C665" s="13">
        <v>139722.51250000001</v>
      </c>
      <c r="D665" s="13">
        <v>18690</v>
      </c>
      <c r="E665" s="13">
        <v>106092.51250000001</v>
      </c>
      <c r="F665" s="13">
        <v>14940</v>
      </c>
    </row>
    <row r="666" spans="1:6" x14ac:dyDescent="0.35">
      <c r="A666" s="12" t="s">
        <v>472</v>
      </c>
      <c r="B666" s="12" t="s">
        <v>485</v>
      </c>
      <c r="C666" s="13">
        <v>451873.4325</v>
      </c>
      <c r="D666" s="13">
        <v>250063.76</v>
      </c>
      <c r="E666" s="13">
        <v>121408.27249999999</v>
      </c>
      <c r="F666" s="13">
        <v>80401.399999999994</v>
      </c>
    </row>
    <row r="667" spans="1:6" x14ac:dyDescent="0.35">
      <c r="A667" s="12" t="s">
        <v>486</v>
      </c>
      <c r="B667" s="12" t="s">
        <v>487</v>
      </c>
      <c r="C667" s="13">
        <v>455</v>
      </c>
      <c r="D667" s="13">
        <v>455</v>
      </c>
      <c r="E667" s="13">
        <v>0</v>
      </c>
      <c r="F667" s="13">
        <v>0</v>
      </c>
    </row>
    <row r="668" spans="1:6" x14ac:dyDescent="0.35">
      <c r="A668" s="12" t="s">
        <v>486</v>
      </c>
      <c r="B668" s="12" t="s">
        <v>488</v>
      </c>
      <c r="C668" s="13">
        <v>2094.6999999999998</v>
      </c>
      <c r="D668" s="13">
        <v>2094.6999999999998</v>
      </c>
      <c r="E668" s="13">
        <v>0</v>
      </c>
      <c r="F668" s="13">
        <v>0</v>
      </c>
    </row>
    <row r="669" spans="1:6" x14ac:dyDescent="0.35">
      <c r="A669" s="12" t="s">
        <v>486</v>
      </c>
      <c r="B669" s="12" t="s">
        <v>803</v>
      </c>
      <c r="C669" s="13">
        <v>46567.9</v>
      </c>
      <c r="D669" s="13">
        <v>1483.3</v>
      </c>
      <c r="E669" s="13">
        <v>6732</v>
      </c>
      <c r="F669" s="13">
        <v>38352.6</v>
      </c>
    </row>
    <row r="670" spans="1:6" x14ac:dyDescent="0.35">
      <c r="A670" s="12" t="s">
        <v>486</v>
      </c>
      <c r="B670" s="12" t="s">
        <v>855</v>
      </c>
      <c r="C670" s="14"/>
      <c r="D670" s="14"/>
      <c r="E670" s="14"/>
      <c r="F670" s="14"/>
    </row>
    <row r="671" spans="1:6" ht="29" x14ac:dyDescent="0.35">
      <c r="A671" s="12" t="s">
        <v>486</v>
      </c>
      <c r="B671" s="12" t="s">
        <v>489</v>
      </c>
      <c r="C671" s="13">
        <v>9583.5529999999999</v>
      </c>
      <c r="D671" s="13">
        <v>6687.0529999999999</v>
      </c>
      <c r="E671" s="13">
        <v>2896.5</v>
      </c>
      <c r="F671" s="13">
        <v>0</v>
      </c>
    </row>
    <row r="672" spans="1:6" x14ac:dyDescent="0.35">
      <c r="A672" s="12" t="s">
        <v>486</v>
      </c>
      <c r="B672" s="12" t="s">
        <v>490</v>
      </c>
      <c r="C672" s="13">
        <v>6064.4538000000002</v>
      </c>
      <c r="D672" s="13">
        <v>1674.558</v>
      </c>
      <c r="E672" s="13">
        <v>4389.8958000000002</v>
      </c>
      <c r="F672" s="13">
        <v>0</v>
      </c>
    </row>
    <row r="673" spans="1:6" x14ac:dyDescent="0.35">
      <c r="A673" s="12" t="s">
        <v>486</v>
      </c>
      <c r="B673" s="12" t="s">
        <v>491</v>
      </c>
      <c r="C673" s="13">
        <v>5702.125</v>
      </c>
      <c r="D673" s="13">
        <v>0</v>
      </c>
      <c r="E673" s="13">
        <v>5702.125</v>
      </c>
      <c r="F673" s="13">
        <v>0</v>
      </c>
    </row>
    <row r="674" spans="1:6" x14ac:dyDescent="0.35">
      <c r="A674" s="12" t="s">
        <v>486</v>
      </c>
      <c r="B674" s="12" t="s">
        <v>492</v>
      </c>
      <c r="C674" s="13">
        <v>0</v>
      </c>
      <c r="D674" s="13">
        <v>0</v>
      </c>
      <c r="E674" s="13">
        <v>0</v>
      </c>
      <c r="F674" s="13">
        <v>0</v>
      </c>
    </row>
    <row r="675" spans="1:6" x14ac:dyDescent="0.35">
      <c r="A675" s="12" t="s">
        <v>486</v>
      </c>
      <c r="B675" s="12" t="s">
        <v>493</v>
      </c>
      <c r="C675" s="13">
        <v>0</v>
      </c>
      <c r="D675" s="13">
        <v>0</v>
      </c>
      <c r="E675" s="13">
        <v>0</v>
      </c>
      <c r="F675" s="13">
        <v>0</v>
      </c>
    </row>
    <row r="676" spans="1:6" x14ac:dyDescent="0.35">
      <c r="A676" s="12" t="s">
        <v>486</v>
      </c>
      <c r="B676" s="12" t="s">
        <v>494</v>
      </c>
      <c r="C676" s="13">
        <v>0</v>
      </c>
      <c r="D676" s="13">
        <v>0</v>
      </c>
      <c r="E676" s="13">
        <v>0</v>
      </c>
      <c r="F676" s="13">
        <v>0</v>
      </c>
    </row>
    <row r="677" spans="1:6" x14ac:dyDescent="0.35">
      <c r="A677" s="12" t="s">
        <v>486</v>
      </c>
      <c r="B677" s="12" t="s">
        <v>804</v>
      </c>
      <c r="C677" s="13">
        <v>43578.916000000005</v>
      </c>
      <c r="D677" s="13">
        <v>15724.3</v>
      </c>
      <c r="E677" s="13">
        <v>9425</v>
      </c>
      <c r="F677" s="13">
        <v>18429.616000000002</v>
      </c>
    </row>
    <row r="678" spans="1:6" x14ac:dyDescent="0.35">
      <c r="A678" s="12" t="s">
        <v>486</v>
      </c>
      <c r="B678" s="12" t="s">
        <v>495</v>
      </c>
      <c r="C678" s="13">
        <v>3249.384</v>
      </c>
      <c r="D678" s="13">
        <v>3249.384</v>
      </c>
      <c r="E678" s="13">
        <v>0</v>
      </c>
      <c r="F678" s="13">
        <v>0</v>
      </c>
    </row>
    <row r="679" spans="1:6" x14ac:dyDescent="0.35">
      <c r="A679" s="12" t="s">
        <v>486</v>
      </c>
      <c r="B679" s="12" t="s">
        <v>496</v>
      </c>
      <c r="C679" s="13">
        <v>2435.8319999999999</v>
      </c>
      <c r="D679" s="13">
        <v>2435.8319999999999</v>
      </c>
      <c r="E679" s="13">
        <v>0</v>
      </c>
      <c r="F679" s="13">
        <v>0</v>
      </c>
    </row>
    <row r="680" spans="1:6" x14ac:dyDescent="0.35">
      <c r="A680" s="12" t="s">
        <v>486</v>
      </c>
      <c r="B680" s="12" t="s">
        <v>856</v>
      </c>
      <c r="C680" s="14"/>
      <c r="D680" s="14"/>
      <c r="E680" s="14"/>
      <c r="F680" s="14"/>
    </row>
    <row r="681" spans="1:6" ht="29" x14ac:dyDescent="0.35">
      <c r="A681" s="12" t="s">
        <v>486</v>
      </c>
      <c r="B681" s="12" t="s">
        <v>497</v>
      </c>
      <c r="C681" s="13">
        <v>0</v>
      </c>
      <c r="D681" s="13">
        <v>0</v>
      </c>
      <c r="E681" s="13">
        <v>0</v>
      </c>
      <c r="F681" s="13">
        <v>0</v>
      </c>
    </row>
    <row r="682" spans="1:6" x14ac:dyDescent="0.35">
      <c r="A682" s="12" t="s">
        <v>486</v>
      </c>
      <c r="B682" s="12" t="s">
        <v>498</v>
      </c>
      <c r="C682" s="13">
        <v>0</v>
      </c>
      <c r="D682" s="13">
        <v>0</v>
      </c>
      <c r="E682" s="13">
        <v>0</v>
      </c>
      <c r="F682" s="13">
        <v>0</v>
      </c>
    </row>
    <row r="683" spans="1:6" x14ac:dyDescent="0.35">
      <c r="A683" s="12" t="s">
        <v>486</v>
      </c>
      <c r="B683" s="12" t="s">
        <v>499</v>
      </c>
      <c r="C683" s="13">
        <v>0</v>
      </c>
      <c r="D683" s="13">
        <v>0</v>
      </c>
      <c r="E683" s="13">
        <v>0</v>
      </c>
      <c r="F683" s="13">
        <v>0</v>
      </c>
    </row>
    <row r="684" spans="1:6" x14ac:dyDescent="0.35">
      <c r="A684" s="12" t="s">
        <v>486</v>
      </c>
      <c r="B684" s="12" t="s">
        <v>500</v>
      </c>
      <c r="C684" s="13">
        <v>26265.25</v>
      </c>
      <c r="D684" s="13">
        <v>0</v>
      </c>
      <c r="E684" s="13">
        <v>0</v>
      </c>
      <c r="F684" s="13">
        <v>26265.25</v>
      </c>
    </row>
    <row r="685" spans="1:6" ht="29" x14ac:dyDescent="0.35">
      <c r="A685" s="12" t="s">
        <v>486</v>
      </c>
      <c r="B685" s="12" t="s">
        <v>501</v>
      </c>
      <c r="C685" s="13">
        <v>0</v>
      </c>
      <c r="D685" s="13">
        <v>0</v>
      </c>
      <c r="E685" s="13">
        <v>0</v>
      </c>
      <c r="F685" s="13">
        <v>0</v>
      </c>
    </row>
    <row r="686" spans="1:6" x14ac:dyDescent="0.35">
      <c r="A686" s="12" t="s">
        <v>486</v>
      </c>
      <c r="B686" s="12" t="s">
        <v>502</v>
      </c>
      <c r="C686" s="14"/>
      <c r="D686" s="14"/>
      <c r="E686" s="14"/>
      <c r="F686" s="14"/>
    </row>
    <row r="687" spans="1:6" x14ac:dyDescent="0.35">
      <c r="A687" s="12" t="s">
        <v>486</v>
      </c>
      <c r="B687" s="12" t="s">
        <v>503</v>
      </c>
      <c r="C687" s="13">
        <v>27719.188000000002</v>
      </c>
      <c r="D687" s="13">
        <v>3649.1880000000001</v>
      </c>
      <c r="E687" s="13">
        <v>0</v>
      </c>
      <c r="F687" s="13">
        <v>24070</v>
      </c>
    </row>
    <row r="688" spans="1:6" x14ac:dyDescent="0.35">
      <c r="A688" s="12" t="s">
        <v>486</v>
      </c>
      <c r="B688" s="12" t="s">
        <v>504</v>
      </c>
      <c r="C688" s="13">
        <v>0</v>
      </c>
      <c r="D688" s="13">
        <v>0</v>
      </c>
      <c r="E688" s="13">
        <v>0</v>
      </c>
      <c r="F688" s="13">
        <v>0</v>
      </c>
    </row>
    <row r="689" spans="1:6" x14ac:dyDescent="0.35">
      <c r="A689" s="12" t="s">
        <v>486</v>
      </c>
      <c r="B689" s="12" t="s">
        <v>505</v>
      </c>
      <c r="C689" s="13">
        <v>0</v>
      </c>
      <c r="D689" s="13">
        <v>0</v>
      </c>
      <c r="E689" s="13">
        <v>0</v>
      </c>
      <c r="F689" s="13">
        <v>0</v>
      </c>
    </row>
    <row r="690" spans="1:6" x14ac:dyDescent="0.35">
      <c r="A690" s="12" t="s">
        <v>506</v>
      </c>
      <c r="B690" s="12" t="s">
        <v>805</v>
      </c>
      <c r="C690" s="13">
        <v>1657.1010000000001</v>
      </c>
      <c r="D690" s="13">
        <v>1657.1010000000001</v>
      </c>
      <c r="E690" s="13">
        <v>0</v>
      </c>
      <c r="F690" s="13">
        <v>0</v>
      </c>
    </row>
    <row r="691" spans="1:6" x14ac:dyDescent="0.35">
      <c r="A691" s="12" t="s">
        <v>506</v>
      </c>
      <c r="B691" s="12" t="s">
        <v>507</v>
      </c>
      <c r="C691" s="13">
        <v>25878.262500000001</v>
      </c>
      <c r="D691" s="13">
        <v>1706.7</v>
      </c>
      <c r="E691" s="13">
        <v>9071.5625</v>
      </c>
      <c r="F691" s="13">
        <v>15100</v>
      </c>
    </row>
    <row r="692" spans="1:6" x14ac:dyDescent="0.35">
      <c r="A692" s="12" t="s">
        <v>506</v>
      </c>
      <c r="B692" s="12" t="s">
        <v>508</v>
      </c>
      <c r="C692" s="13">
        <v>23702.983</v>
      </c>
      <c r="D692" s="13">
        <v>11074.438000000002</v>
      </c>
      <c r="E692" s="13">
        <v>122.72499999999999</v>
      </c>
      <c r="F692" s="13">
        <v>12505.820000000002</v>
      </c>
    </row>
    <row r="693" spans="1:6" x14ac:dyDescent="0.35">
      <c r="A693" s="12" t="s">
        <v>506</v>
      </c>
      <c r="B693" s="12" t="s">
        <v>509</v>
      </c>
      <c r="C693" s="13">
        <v>5961.9619999999995</v>
      </c>
      <c r="D693" s="13">
        <v>2898.837</v>
      </c>
      <c r="E693" s="13">
        <v>3063.125</v>
      </c>
      <c r="F693" s="13">
        <v>0</v>
      </c>
    </row>
    <row r="694" spans="1:6" x14ac:dyDescent="0.35">
      <c r="A694" s="12" t="s">
        <v>506</v>
      </c>
      <c r="B694" s="12" t="s">
        <v>510</v>
      </c>
      <c r="C694" s="13">
        <v>37645.356500000002</v>
      </c>
      <c r="D694" s="13">
        <v>2743.6440000000002</v>
      </c>
      <c r="E694" s="13">
        <v>23281.712500000001</v>
      </c>
      <c r="F694" s="13">
        <v>11620</v>
      </c>
    </row>
    <row r="695" spans="1:6" x14ac:dyDescent="0.35">
      <c r="A695" s="12" t="s">
        <v>506</v>
      </c>
      <c r="B695" s="12" t="s">
        <v>511</v>
      </c>
      <c r="C695" s="13">
        <v>36471.786</v>
      </c>
      <c r="D695" s="13">
        <v>2155.0540000000001</v>
      </c>
      <c r="E695" s="13">
        <v>23369.232</v>
      </c>
      <c r="F695" s="13">
        <v>10947.5</v>
      </c>
    </row>
    <row r="696" spans="1:6" x14ac:dyDescent="0.35">
      <c r="A696" s="12" t="s">
        <v>506</v>
      </c>
      <c r="B696" s="12" t="s">
        <v>957</v>
      </c>
      <c r="C696" s="13">
        <v>39110.0164</v>
      </c>
      <c r="D696" s="13">
        <v>11946.464</v>
      </c>
      <c r="E696" s="13">
        <v>27163.5524</v>
      </c>
      <c r="F696" s="13">
        <v>0</v>
      </c>
    </row>
    <row r="697" spans="1:6" x14ac:dyDescent="0.35">
      <c r="A697" s="12" t="s">
        <v>506</v>
      </c>
      <c r="B697" s="12" t="s">
        <v>958</v>
      </c>
      <c r="C697" s="13">
        <v>17215.287499999999</v>
      </c>
      <c r="D697" s="13">
        <v>91</v>
      </c>
      <c r="E697" s="13">
        <v>9420.2875000000004</v>
      </c>
      <c r="F697" s="13">
        <v>7704</v>
      </c>
    </row>
    <row r="698" spans="1:6" x14ac:dyDescent="0.35">
      <c r="A698" s="12" t="s">
        <v>506</v>
      </c>
      <c r="B698" s="12" t="s">
        <v>512</v>
      </c>
      <c r="C698" s="13">
        <v>71293.317500000005</v>
      </c>
      <c r="D698" s="13">
        <v>2800</v>
      </c>
      <c r="E698" s="13">
        <v>30975.817499999997</v>
      </c>
      <c r="F698" s="13">
        <v>37517.5</v>
      </c>
    </row>
    <row r="699" spans="1:6" x14ac:dyDescent="0.35">
      <c r="A699" s="12" t="s">
        <v>506</v>
      </c>
      <c r="B699" s="12" t="s">
        <v>513</v>
      </c>
      <c r="C699" s="13">
        <v>53693.556000000004</v>
      </c>
      <c r="D699" s="13">
        <v>14108.556</v>
      </c>
      <c r="E699" s="13">
        <v>39585</v>
      </c>
      <c r="F699" s="13">
        <v>0</v>
      </c>
    </row>
    <row r="700" spans="1:6" x14ac:dyDescent="0.35">
      <c r="A700" s="12" t="s">
        <v>506</v>
      </c>
      <c r="B700" s="12" t="s">
        <v>514</v>
      </c>
      <c r="C700" s="13">
        <v>4872.2279999999992</v>
      </c>
      <c r="D700" s="13">
        <v>1573.4780000000001</v>
      </c>
      <c r="E700" s="13">
        <v>3298.75</v>
      </c>
      <c r="F700" s="13">
        <v>0</v>
      </c>
    </row>
    <row r="701" spans="1:6" x14ac:dyDescent="0.35">
      <c r="A701" s="12" t="s">
        <v>506</v>
      </c>
      <c r="B701" s="12" t="s">
        <v>515</v>
      </c>
      <c r="C701" s="13">
        <v>46614.331000000006</v>
      </c>
      <c r="D701" s="13">
        <v>17191.655999999999</v>
      </c>
      <c r="E701" s="13">
        <v>12016.875</v>
      </c>
      <c r="F701" s="13">
        <v>17405.8</v>
      </c>
    </row>
    <row r="702" spans="1:6" x14ac:dyDescent="0.35">
      <c r="A702" s="12" t="s">
        <v>506</v>
      </c>
      <c r="B702" s="12" t="s">
        <v>516</v>
      </c>
      <c r="C702" s="13">
        <v>80529.765000000014</v>
      </c>
      <c r="D702" s="13">
        <v>3190.3650000000002</v>
      </c>
      <c r="E702" s="13">
        <v>36361.65</v>
      </c>
      <c r="F702" s="13">
        <v>40977.75</v>
      </c>
    </row>
    <row r="703" spans="1:6" x14ac:dyDescent="0.35">
      <c r="A703" s="12" t="s">
        <v>506</v>
      </c>
      <c r="B703" s="12" t="s">
        <v>517</v>
      </c>
      <c r="C703" s="13">
        <v>25481.843999999997</v>
      </c>
      <c r="D703" s="13">
        <v>13285.993999999999</v>
      </c>
      <c r="E703" s="13">
        <v>12195.85</v>
      </c>
      <c r="F703" s="13">
        <v>0</v>
      </c>
    </row>
    <row r="704" spans="1:6" x14ac:dyDescent="0.35">
      <c r="A704" s="12" t="s">
        <v>518</v>
      </c>
      <c r="B704" s="12" t="s">
        <v>718</v>
      </c>
      <c r="C704" s="13">
        <v>53255.956000000006</v>
      </c>
      <c r="D704" s="13">
        <v>38681.317999999999</v>
      </c>
      <c r="E704" s="13">
        <v>14552.838</v>
      </c>
      <c r="F704" s="13">
        <v>21.8</v>
      </c>
    </row>
    <row r="705" spans="1:6" x14ac:dyDescent="0.35">
      <c r="A705" s="12" t="s">
        <v>518</v>
      </c>
      <c r="B705" s="12" t="s">
        <v>519</v>
      </c>
      <c r="C705" s="13">
        <v>6035.9804999999997</v>
      </c>
      <c r="D705" s="13">
        <v>6035.9804999999997</v>
      </c>
      <c r="E705" s="13">
        <v>0</v>
      </c>
      <c r="F705" s="13">
        <v>0</v>
      </c>
    </row>
    <row r="706" spans="1:6" x14ac:dyDescent="0.35">
      <c r="A706" s="12" t="s">
        <v>518</v>
      </c>
      <c r="B706" s="12" t="s">
        <v>520</v>
      </c>
      <c r="C706" s="13">
        <v>51327.268000000011</v>
      </c>
      <c r="D706" s="13">
        <v>45100.348000000013</v>
      </c>
      <c r="E706" s="13">
        <v>6220.5</v>
      </c>
      <c r="F706" s="13">
        <v>6.42</v>
      </c>
    </row>
    <row r="707" spans="1:6" x14ac:dyDescent="0.35">
      <c r="A707" s="12" t="s">
        <v>518</v>
      </c>
      <c r="B707" s="12" t="s">
        <v>722</v>
      </c>
      <c r="C707" s="13">
        <v>13945.1065</v>
      </c>
      <c r="D707" s="13">
        <v>13933.7865</v>
      </c>
      <c r="E707" s="13">
        <v>0</v>
      </c>
      <c r="F707" s="13">
        <v>11.32</v>
      </c>
    </row>
    <row r="708" spans="1:6" x14ac:dyDescent="0.35">
      <c r="A708" s="12" t="s">
        <v>518</v>
      </c>
      <c r="B708" s="12" t="s">
        <v>521</v>
      </c>
      <c r="C708" s="13">
        <v>28387.473000000002</v>
      </c>
      <c r="D708" s="13">
        <v>27444.973000000002</v>
      </c>
      <c r="E708" s="13">
        <v>942.5</v>
      </c>
      <c r="F708" s="13">
        <v>0</v>
      </c>
    </row>
    <row r="709" spans="1:6" x14ac:dyDescent="0.35">
      <c r="A709" s="12" t="s">
        <v>518</v>
      </c>
      <c r="B709" s="12" t="s">
        <v>522</v>
      </c>
      <c r="C709" s="13">
        <v>65672.777799999996</v>
      </c>
      <c r="D709" s="13">
        <v>58731.027799999982</v>
      </c>
      <c r="E709" s="13">
        <v>6941.75</v>
      </c>
      <c r="F709" s="13">
        <v>0</v>
      </c>
    </row>
    <row r="710" spans="1:6" x14ac:dyDescent="0.35">
      <c r="A710" s="12" t="s">
        <v>518</v>
      </c>
      <c r="B710" s="12" t="s">
        <v>730</v>
      </c>
      <c r="C710" s="13">
        <v>50510.199499999995</v>
      </c>
      <c r="D710" s="13">
        <v>50510.199499999995</v>
      </c>
      <c r="E710" s="13">
        <v>0</v>
      </c>
      <c r="F710" s="13">
        <v>0</v>
      </c>
    </row>
    <row r="711" spans="1:6" x14ac:dyDescent="0.35">
      <c r="A711" s="12" t="s">
        <v>518</v>
      </c>
      <c r="B711" s="12" t="s">
        <v>523</v>
      </c>
      <c r="C711" s="13">
        <v>29183.777999999998</v>
      </c>
      <c r="D711" s="13">
        <v>29183.777999999998</v>
      </c>
      <c r="E711" s="13">
        <v>0</v>
      </c>
      <c r="F711" s="13">
        <v>0</v>
      </c>
    </row>
    <row r="712" spans="1:6" x14ac:dyDescent="0.35">
      <c r="A712" s="12" t="s">
        <v>518</v>
      </c>
      <c r="B712" s="12" t="s">
        <v>524</v>
      </c>
      <c r="C712" s="13">
        <v>22354.442999999996</v>
      </c>
      <c r="D712" s="13">
        <v>22354.442999999996</v>
      </c>
      <c r="E712" s="13">
        <v>0</v>
      </c>
      <c r="F712" s="13">
        <v>0</v>
      </c>
    </row>
    <row r="713" spans="1:6" x14ac:dyDescent="0.35">
      <c r="A713" s="12" t="s">
        <v>518</v>
      </c>
      <c r="B713" s="12" t="s">
        <v>525</v>
      </c>
      <c r="C713" s="13">
        <v>8561.5684999999994</v>
      </c>
      <c r="D713" s="13">
        <v>3943.3185000000003</v>
      </c>
      <c r="E713" s="13">
        <v>4618.25</v>
      </c>
      <c r="F713" s="13">
        <v>0</v>
      </c>
    </row>
    <row r="714" spans="1:6" x14ac:dyDescent="0.35">
      <c r="A714" s="12" t="s">
        <v>518</v>
      </c>
      <c r="B714" s="12" t="s">
        <v>526</v>
      </c>
      <c r="C714" s="13">
        <v>29737.766999999996</v>
      </c>
      <c r="D714" s="13">
        <v>29737.766999999996</v>
      </c>
      <c r="E714" s="13">
        <v>0</v>
      </c>
      <c r="F714" s="13">
        <v>0</v>
      </c>
    </row>
    <row r="715" spans="1:6" x14ac:dyDescent="0.35">
      <c r="A715" s="12" t="s">
        <v>518</v>
      </c>
      <c r="B715" s="12" t="s">
        <v>527</v>
      </c>
      <c r="C715" s="13">
        <v>39091.604599999999</v>
      </c>
      <c r="D715" s="13">
        <v>39091.604599999999</v>
      </c>
      <c r="E715" s="13">
        <v>0</v>
      </c>
      <c r="F715" s="13">
        <v>0</v>
      </c>
    </row>
    <row r="716" spans="1:6" x14ac:dyDescent="0.35">
      <c r="A716" s="12" t="s">
        <v>518</v>
      </c>
      <c r="B716" s="12" t="s">
        <v>528</v>
      </c>
      <c r="C716" s="13">
        <v>73075.743500000011</v>
      </c>
      <c r="D716" s="13">
        <v>45343.026500000007</v>
      </c>
      <c r="E716" s="13">
        <v>26395.656999999999</v>
      </c>
      <c r="F716" s="13">
        <v>1337.06</v>
      </c>
    </row>
    <row r="717" spans="1:6" ht="29" x14ac:dyDescent="0.35">
      <c r="A717" s="12" t="s">
        <v>518</v>
      </c>
      <c r="B717" s="12" t="s">
        <v>529</v>
      </c>
      <c r="C717" s="13">
        <v>75776.122300000003</v>
      </c>
      <c r="D717" s="13">
        <v>58365.229300000014</v>
      </c>
      <c r="E717" s="13">
        <v>17026.976999999999</v>
      </c>
      <c r="F717" s="13">
        <v>383.916</v>
      </c>
    </row>
    <row r="718" spans="1:6" x14ac:dyDescent="0.35">
      <c r="A718" s="12" t="s">
        <v>518</v>
      </c>
      <c r="B718" s="12" t="s">
        <v>739</v>
      </c>
      <c r="C718" s="13">
        <v>23562.336099999993</v>
      </c>
      <c r="D718" s="13">
        <v>17883.773600000004</v>
      </c>
      <c r="E718" s="13">
        <v>5678.5625</v>
      </c>
      <c r="F718" s="13">
        <v>0</v>
      </c>
    </row>
    <row r="719" spans="1:6" x14ac:dyDescent="0.35">
      <c r="A719" s="12" t="s">
        <v>518</v>
      </c>
      <c r="B719" s="12" t="s">
        <v>530</v>
      </c>
      <c r="C719" s="13">
        <v>27110.440500000001</v>
      </c>
      <c r="D719" s="13">
        <v>27110.440500000001</v>
      </c>
      <c r="E719" s="13">
        <v>0</v>
      </c>
      <c r="F719" s="13">
        <v>0</v>
      </c>
    </row>
    <row r="720" spans="1:6" x14ac:dyDescent="0.35">
      <c r="A720" s="12" t="s">
        <v>518</v>
      </c>
      <c r="B720" s="12" t="s">
        <v>531</v>
      </c>
      <c r="C720" s="13">
        <v>8888.4510000000009</v>
      </c>
      <c r="D720" s="13">
        <v>8888.4510000000009</v>
      </c>
      <c r="E720" s="13">
        <v>0</v>
      </c>
      <c r="F720" s="13">
        <v>0</v>
      </c>
    </row>
    <row r="721" spans="1:6" x14ac:dyDescent="0.35">
      <c r="A721" s="12" t="s">
        <v>518</v>
      </c>
      <c r="B721" s="12" t="s">
        <v>747</v>
      </c>
      <c r="C721" s="13">
        <v>38066.925000000003</v>
      </c>
      <c r="D721" s="13">
        <v>26469.462500000005</v>
      </c>
      <c r="E721" s="13">
        <v>11597.4625</v>
      </c>
      <c r="F721" s="13">
        <v>0</v>
      </c>
    </row>
    <row r="722" spans="1:6" x14ac:dyDescent="0.35">
      <c r="A722" s="12" t="s">
        <v>518</v>
      </c>
      <c r="B722" s="12" t="s">
        <v>532</v>
      </c>
      <c r="C722" s="13">
        <v>54736.801499999994</v>
      </c>
      <c r="D722" s="13">
        <v>54736.801499999994</v>
      </c>
      <c r="E722" s="13">
        <v>0</v>
      </c>
      <c r="F722" s="13">
        <v>0</v>
      </c>
    </row>
    <row r="723" spans="1:6" x14ac:dyDescent="0.35">
      <c r="A723" s="12" t="s">
        <v>533</v>
      </c>
      <c r="B723" s="12" t="s">
        <v>534</v>
      </c>
      <c r="C723" s="13">
        <v>154718.56049999999</v>
      </c>
      <c r="D723" s="13">
        <v>17043.545000000002</v>
      </c>
      <c r="E723" s="13">
        <v>94421.015499999994</v>
      </c>
      <c r="F723" s="13">
        <v>43254</v>
      </c>
    </row>
    <row r="724" spans="1:6" x14ac:dyDescent="0.35">
      <c r="A724" s="12" t="s">
        <v>533</v>
      </c>
      <c r="B724" s="12" t="s">
        <v>535</v>
      </c>
      <c r="C724" s="13">
        <v>96714.603600000002</v>
      </c>
      <c r="D724" s="13">
        <v>7239.8229999999994</v>
      </c>
      <c r="E724" s="13">
        <v>72189.260599999994</v>
      </c>
      <c r="F724" s="13">
        <v>17285.52</v>
      </c>
    </row>
    <row r="725" spans="1:6" x14ac:dyDescent="0.35">
      <c r="A725" s="12" t="s">
        <v>533</v>
      </c>
      <c r="B725" s="12" t="s">
        <v>959</v>
      </c>
      <c r="C725" s="13">
        <v>139276.429</v>
      </c>
      <c r="D725" s="13">
        <v>25428.34</v>
      </c>
      <c r="E725" s="13">
        <v>109945.02499999999</v>
      </c>
      <c r="F725" s="13">
        <v>3903.0639999999999</v>
      </c>
    </row>
    <row r="726" spans="1:6" x14ac:dyDescent="0.35">
      <c r="A726" s="12" t="s">
        <v>533</v>
      </c>
      <c r="B726" s="12" t="s">
        <v>536</v>
      </c>
      <c r="C726" s="13">
        <v>88422.862500000003</v>
      </c>
      <c r="D726" s="13">
        <v>4200</v>
      </c>
      <c r="E726" s="13">
        <v>39947.862500000003</v>
      </c>
      <c r="F726" s="13">
        <v>44275</v>
      </c>
    </row>
    <row r="727" spans="1:6" x14ac:dyDescent="0.35">
      <c r="A727" s="12" t="s">
        <v>533</v>
      </c>
      <c r="B727" s="12" t="s">
        <v>537</v>
      </c>
      <c r="C727" s="13">
        <v>11851.148999999999</v>
      </c>
      <c r="D727" s="13">
        <v>43.774000000000001</v>
      </c>
      <c r="E727" s="13">
        <v>8155.375</v>
      </c>
      <c r="F727" s="13">
        <v>3652</v>
      </c>
    </row>
    <row r="728" spans="1:6" x14ac:dyDescent="0.35">
      <c r="A728" s="12" t="s">
        <v>533</v>
      </c>
      <c r="B728" s="12" t="s">
        <v>538</v>
      </c>
      <c r="C728" s="13">
        <v>58055.983999999997</v>
      </c>
      <c r="D728" s="13">
        <v>27092.945999999996</v>
      </c>
      <c r="E728" s="13">
        <v>30963.038</v>
      </c>
      <c r="F728" s="13">
        <v>0</v>
      </c>
    </row>
    <row r="729" spans="1:6" x14ac:dyDescent="0.35">
      <c r="A729" s="12" t="s">
        <v>533</v>
      </c>
      <c r="B729" s="12" t="s">
        <v>539</v>
      </c>
      <c r="C729" s="13">
        <v>178350.36009999999</v>
      </c>
      <c r="D729" s="13">
        <v>12063</v>
      </c>
      <c r="E729" s="13">
        <v>146497.36009999999</v>
      </c>
      <c r="F729" s="13">
        <v>19790</v>
      </c>
    </row>
    <row r="730" spans="1:6" x14ac:dyDescent="0.35">
      <c r="A730" s="12" t="s">
        <v>533</v>
      </c>
      <c r="B730" s="12" t="s">
        <v>540</v>
      </c>
      <c r="C730" s="13">
        <v>228784.21349999998</v>
      </c>
      <c r="D730" s="13">
        <v>56708.011999999995</v>
      </c>
      <c r="E730" s="13">
        <v>138009.20149999997</v>
      </c>
      <c r="F730" s="13">
        <v>34067</v>
      </c>
    </row>
    <row r="731" spans="1:6" x14ac:dyDescent="0.35">
      <c r="A731" s="12" t="s">
        <v>533</v>
      </c>
      <c r="B731" s="12" t="s">
        <v>541</v>
      </c>
      <c r="C731" s="13">
        <v>19509.75</v>
      </c>
      <c r="D731" s="13">
        <v>0</v>
      </c>
      <c r="E731" s="13">
        <v>19509.75</v>
      </c>
      <c r="F731" s="13">
        <v>0</v>
      </c>
    </row>
    <row r="732" spans="1:6" x14ac:dyDescent="0.35">
      <c r="A732" s="12" t="s">
        <v>533</v>
      </c>
      <c r="B732" s="12" t="s">
        <v>960</v>
      </c>
      <c r="C732" s="13">
        <v>8582.2000000000007</v>
      </c>
      <c r="D732" s="13">
        <v>0</v>
      </c>
      <c r="E732" s="13">
        <v>0</v>
      </c>
      <c r="F732" s="13">
        <v>8582.2000000000007</v>
      </c>
    </row>
    <row r="733" spans="1:6" x14ac:dyDescent="0.35">
      <c r="A733" s="12" t="s">
        <v>533</v>
      </c>
      <c r="B733" s="12" t="s">
        <v>542</v>
      </c>
      <c r="C733" s="13">
        <v>71781.425000000003</v>
      </c>
      <c r="D733" s="13">
        <v>18553.5</v>
      </c>
      <c r="E733" s="13">
        <v>30546.425000000003</v>
      </c>
      <c r="F733" s="13">
        <v>22681.5</v>
      </c>
    </row>
    <row r="734" spans="1:6" x14ac:dyDescent="0.35">
      <c r="A734" s="12" t="s">
        <v>533</v>
      </c>
      <c r="B734" s="12" t="s">
        <v>961</v>
      </c>
      <c r="C734" s="13">
        <v>535969.58749999991</v>
      </c>
      <c r="D734" s="13">
        <v>68903.81</v>
      </c>
      <c r="E734" s="13">
        <v>231248.14549999998</v>
      </c>
      <c r="F734" s="13">
        <v>235817.63200000001</v>
      </c>
    </row>
    <row r="735" spans="1:6" x14ac:dyDescent="0.35">
      <c r="A735" s="12" t="s">
        <v>533</v>
      </c>
      <c r="B735" s="12" t="s">
        <v>543</v>
      </c>
      <c r="C735" s="13">
        <v>92491.229400000011</v>
      </c>
      <c r="D735" s="13">
        <v>13075.05</v>
      </c>
      <c r="E735" s="13">
        <v>37699.395399999994</v>
      </c>
      <c r="F735" s="13">
        <v>41716.784</v>
      </c>
    </row>
    <row r="736" spans="1:6" x14ac:dyDescent="0.35">
      <c r="A736" s="12" t="s">
        <v>533</v>
      </c>
      <c r="B736" s="12" t="s">
        <v>544</v>
      </c>
      <c r="C736" s="13">
        <v>139587.66300000003</v>
      </c>
      <c r="D736" s="13">
        <v>17966.999</v>
      </c>
      <c r="E736" s="13">
        <v>107566.60800000001</v>
      </c>
      <c r="F736" s="13">
        <v>14054.056</v>
      </c>
    </row>
    <row r="737" spans="1:6" x14ac:dyDescent="0.35">
      <c r="A737" s="12" t="s">
        <v>533</v>
      </c>
      <c r="B737" s="12" t="s">
        <v>545</v>
      </c>
      <c r="C737" s="13">
        <v>226322.25899999996</v>
      </c>
      <c r="D737" s="13">
        <v>31831.896000000001</v>
      </c>
      <c r="E737" s="13">
        <v>140496.46299999999</v>
      </c>
      <c r="F737" s="13">
        <v>53993.9</v>
      </c>
    </row>
    <row r="738" spans="1:6" x14ac:dyDescent="0.35">
      <c r="A738" s="12" t="s">
        <v>533</v>
      </c>
      <c r="B738" s="12" t="s">
        <v>546</v>
      </c>
      <c r="C738" s="13">
        <v>266171.37950000004</v>
      </c>
      <c r="D738" s="13">
        <v>67289.762999999992</v>
      </c>
      <c r="E738" s="13">
        <v>73199.662500000006</v>
      </c>
      <c r="F738" s="13">
        <v>125681.954</v>
      </c>
    </row>
    <row r="739" spans="1:6" x14ac:dyDescent="0.35">
      <c r="A739" s="12" t="s">
        <v>533</v>
      </c>
      <c r="B739" s="12" t="s">
        <v>547</v>
      </c>
      <c r="C739" s="13">
        <v>248568.4516</v>
      </c>
      <c r="D739" s="13">
        <v>44622.9</v>
      </c>
      <c r="E739" s="13">
        <v>153315.55160000001</v>
      </c>
      <c r="F739" s="13">
        <v>50630</v>
      </c>
    </row>
    <row r="740" spans="1:6" x14ac:dyDescent="0.35">
      <c r="A740" s="12" t="s">
        <v>533</v>
      </c>
      <c r="B740" s="12" t="s">
        <v>548</v>
      </c>
      <c r="C740" s="13">
        <v>159868.51250000001</v>
      </c>
      <c r="D740" s="13">
        <v>66547.324999999997</v>
      </c>
      <c r="E740" s="13">
        <v>35697.1875</v>
      </c>
      <c r="F740" s="13">
        <v>57624</v>
      </c>
    </row>
    <row r="741" spans="1:6" x14ac:dyDescent="0.35">
      <c r="A741" s="12" t="s">
        <v>533</v>
      </c>
      <c r="B741" s="12" t="s">
        <v>549</v>
      </c>
      <c r="C741" s="13">
        <v>46456.162500000006</v>
      </c>
      <c r="D741" s="13">
        <v>22598.9</v>
      </c>
      <c r="E741" s="13">
        <v>8732.2625000000007</v>
      </c>
      <c r="F741" s="13">
        <v>15125.000000000002</v>
      </c>
    </row>
    <row r="742" spans="1:6" x14ac:dyDescent="0.35">
      <c r="A742" s="12" t="s">
        <v>533</v>
      </c>
      <c r="B742" s="12" t="s">
        <v>806</v>
      </c>
      <c r="C742" s="13">
        <v>263291.48450000002</v>
      </c>
      <c r="D742" s="13">
        <v>47824.758000000002</v>
      </c>
      <c r="E742" s="13">
        <v>181431.74250000002</v>
      </c>
      <c r="F742" s="13">
        <v>34034.984000000004</v>
      </c>
    </row>
    <row r="743" spans="1:6" x14ac:dyDescent="0.35">
      <c r="A743" s="12" t="s">
        <v>533</v>
      </c>
      <c r="B743" s="12" t="s">
        <v>550</v>
      </c>
      <c r="C743" s="13">
        <v>555167.71160000004</v>
      </c>
      <c r="D743" s="13">
        <v>169910.50200000001</v>
      </c>
      <c r="E743" s="13">
        <v>345750.55959999998</v>
      </c>
      <c r="F743" s="13">
        <v>39506.650000000009</v>
      </c>
    </row>
    <row r="744" spans="1:6" x14ac:dyDescent="0.35">
      <c r="A744" s="12" t="s">
        <v>551</v>
      </c>
      <c r="B744" s="12" t="s">
        <v>552</v>
      </c>
      <c r="C744" s="13">
        <v>259741.6096</v>
      </c>
      <c r="D744" s="13">
        <v>8903.8919999999998</v>
      </c>
      <c r="E744" s="13">
        <v>240145.6876</v>
      </c>
      <c r="F744" s="13">
        <v>10692.03</v>
      </c>
    </row>
    <row r="745" spans="1:6" x14ac:dyDescent="0.35">
      <c r="A745" s="12" t="s">
        <v>551</v>
      </c>
      <c r="B745" s="12" t="s">
        <v>962</v>
      </c>
      <c r="C745" s="13">
        <v>220199.91250000001</v>
      </c>
      <c r="D745" s="13">
        <v>71468.3</v>
      </c>
      <c r="E745" s="13">
        <v>129447.66250000001</v>
      </c>
      <c r="F745" s="13">
        <v>19283.950000000004</v>
      </c>
    </row>
    <row r="746" spans="1:6" x14ac:dyDescent="0.35">
      <c r="A746" s="12" t="s">
        <v>551</v>
      </c>
      <c r="B746" s="12" t="s">
        <v>963</v>
      </c>
      <c r="C746" s="13">
        <v>21266.17</v>
      </c>
      <c r="D746" s="13">
        <v>0</v>
      </c>
      <c r="E746" s="13">
        <v>21266.17</v>
      </c>
      <c r="F746" s="13">
        <v>0</v>
      </c>
    </row>
    <row r="747" spans="1:6" x14ac:dyDescent="0.35">
      <c r="A747" s="12" t="s">
        <v>551</v>
      </c>
      <c r="B747" s="12" t="s">
        <v>964</v>
      </c>
      <c r="C747" s="13">
        <v>117601.93799999999</v>
      </c>
      <c r="D747" s="13">
        <v>29588.35</v>
      </c>
      <c r="E747" s="13">
        <v>28275</v>
      </c>
      <c r="F747" s="13">
        <v>59738.588000000003</v>
      </c>
    </row>
    <row r="748" spans="1:6" x14ac:dyDescent="0.35">
      <c r="A748" s="12" t="s">
        <v>551</v>
      </c>
      <c r="B748" s="12" t="s">
        <v>965</v>
      </c>
      <c r="C748" s="13">
        <v>2661511.387399999</v>
      </c>
      <c r="D748" s="13">
        <v>1249866.9029999999</v>
      </c>
      <c r="E748" s="13">
        <v>1179541.4983999997</v>
      </c>
      <c r="F748" s="13">
        <v>232102.986</v>
      </c>
    </row>
    <row r="749" spans="1:6" x14ac:dyDescent="0.35">
      <c r="A749" s="12" t="s">
        <v>551</v>
      </c>
      <c r="B749" s="12" t="s">
        <v>553</v>
      </c>
      <c r="C749" s="13">
        <v>148765.04550000001</v>
      </c>
      <c r="D749" s="13">
        <v>32609.4</v>
      </c>
      <c r="E749" s="13">
        <v>39617.987500000003</v>
      </c>
      <c r="F749" s="13">
        <v>76537.657999999996</v>
      </c>
    </row>
    <row r="750" spans="1:6" x14ac:dyDescent="0.35">
      <c r="A750" s="12" t="s">
        <v>551</v>
      </c>
      <c r="B750" s="12" t="s">
        <v>966</v>
      </c>
      <c r="C750" s="13">
        <v>66877.887500000012</v>
      </c>
      <c r="D750" s="13">
        <v>18624.2</v>
      </c>
      <c r="E750" s="13">
        <v>29853.6875</v>
      </c>
      <c r="F750" s="13">
        <v>18400</v>
      </c>
    </row>
    <row r="751" spans="1:6" x14ac:dyDescent="0.35">
      <c r="A751" s="12" t="s">
        <v>551</v>
      </c>
      <c r="B751" s="12" t="s">
        <v>967</v>
      </c>
      <c r="C751" s="13">
        <v>181380.05679999999</v>
      </c>
      <c r="D751" s="13">
        <v>88027.05</v>
      </c>
      <c r="E751" s="13">
        <v>65363.006800000003</v>
      </c>
      <c r="F751" s="13">
        <v>27990</v>
      </c>
    </row>
    <row r="752" spans="1:6" x14ac:dyDescent="0.35">
      <c r="A752" s="12" t="s">
        <v>551</v>
      </c>
      <c r="B752" s="12" t="s">
        <v>554</v>
      </c>
      <c r="C752" s="13">
        <v>556579.26249999995</v>
      </c>
      <c r="D752" s="13">
        <v>272436.79499999998</v>
      </c>
      <c r="E752" s="13">
        <v>271691.23249999998</v>
      </c>
      <c r="F752" s="13">
        <v>12451.235000000001</v>
      </c>
    </row>
    <row r="753" spans="1:6" x14ac:dyDescent="0.35">
      <c r="A753" s="12" t="s">
        <v>551</v>
      </c>
      <c r="B753" s="12" t="s">
        <v>555</v>
      </c>
      <c r="C753" s="13">
        <v>1360274.0475999997</v>
      </c>
      <c r="D753" s="13">
        <v>868246.84</v>
      </c>
      <c r="E753" s="13">
        <v>423031.70760000002</v>
      </c>
      <c r="F753" s="13">
        <v>68995.5</v>
      </c>
    </row>
    <row r="754" spans="1:6" x14ac:dyDescent="0.35">
      <c r="A754" s="12" t="s">
        <v>551</v>
      </c>
      <c r="B754" s="12" t="s">
        <v>556</v>
      </c>
      <c r="C754" s="13">
        <v>267567.89929999999</v>
      </c>
      <c r="D754" s="13">
        <v>1754.529</v>
      </c>
      <c r="E754" s="13">
        <v>243333.85629999998</v>
      </c>
      <c r="F754" s="13">
        <v>22479.514000000003</v>
      </c>
    </row>
    <row r="755" spans="1:6" x14ac:dyDescent="0.35">
      <c r="A755" s="12" t="s">
        <v>551</v>
      </c>
      <c r="B755" s="12" t="s">
        <v>557</v>
      </c>
      <c r="C755" s="13">
        <v>894807.42519999982</v>
      </c>
      <c r="D755" s="13">
        <v>155748.951</v>
      </c>
      <c r="E755" s="13">
        <v>726650.47419999982</v>
      </c>
      <c r="F755" s="13">
        <v>12408</v>
      </c>
    </row>
    <row r="756" spans="1:6" x14ac:dyDescent="0.35">
      <c r="A756" s="12" t="s">
        <v>551</v>
      </c>
      <c r="B756" s="12" t="s">
        <v>558</v>
      </c>
      <c r="C756" s="13">
        <v>115244.14899999999</v>
      </c>
      <c r="D756" s="13">
        <v>33925.249000000003</v>
      </c>
      <c r="E756" s="13">
        <v>81318.899999999994</v>
      </c>
      <c r="F756" s="13">
        <v>0</v>
      </c>
    </row>
    <row r="757" spans="1:6" x14ac:dyDescent="0.35">
      <c r="A757" s="12" t="s">
        <v>551</v>
      </c>
      <c r="B757" s="12" t="s">
        <v>559</v>
      </c>
      <c r="C757" s="13">
        <v>186222.78829999999</v>
      </c>
      <c r="D757" s="13">
        <v>30037.940000000002</v>
      </c>
      <c r="E757" s="13">
        <v>131284.84830000001</v>
      </c>
      <c r="F757" s="13">
        <v>24900</v>
      </c>
    </row>
    <row r="758" spans="1:6" x14ac:dyDescent="0.35">
      <c r="A758" s="12" t="s">
        <v>551</v>
      </c>
      <c r="B758" s="12" t="s">
        <v>560</v>
      </c>
      <c r="C758" s="13">
        <v>62894.602499999994</v>
      </c>
      <c r="D758" s="13">
        <v>30173.5</v>
      </c>
      <c r="E758" s="13">
        <v>14556.9125</v>
      </c>
      <c r="F758" s="13">
        <v>18164.189999999999</v>
      </c>
    </row>
    <row r="759" spans="1:6" x14ac:dyDescent="0.35">
      <c r="A759" s="12" t="s">
        <v>551</v>
      </c>
      <c r="B759" s="12" t="s">
        <v>807</v>
      </c>
      <c r="C759" s="13">
        <v>161154.09909999999</v>
      </c>
      <c r="D759" s="13">
        <v>31461.599999999999</v>
      </c>
      <c r="E759" s="13">
        <v>69469.499100000015</v>
      </c>
      <c r="F759" s="13">
        <v>60223</v>
      </c>
    </row>
    <row r="760" spans="1:6" x14ac:dyDescent="0.35">
      <c r="A760" s="12" t="s">
        <v>551</v>
      </c>
      <c r="B760" s="12" t="s">
        <v>561</v>
      </c>
      <c r="C760" s="13">
        <v>42386.6535</v>
      </c>
      <c r="D760" s="13">
        <v>11235</v>
      </c>
      <c r="E760" s="13">
        <v>31151.6535</v>
      </c>
      <c r="F760" s="13">
        <v>0</v>
      </c>
    </row>
    <row r="761" spans="1:6" ht="29" x14ac:dyDescent="0.35">
      <c r="A761" s="12" t="s">
        <v>551</v>
      </c>
      <c r="B761" s="12" t="s">
        <v>562</v>
      </c>
      <c r="C761" s="13">
        <v>668046.78660000011</v>
      </c>
      <c r="D761" s="13">
        <v>275673.77399999998</v>
      </c>
      <c r="E761" s="13">
        <v>362497.3126</v>
      </c>
      <c r="F761" s="13">
        <v>29875.7</v>
      </c>
    </row>
    <row r="762" spans="1:6" x14ac:dyDescent="0.35">
      <c r="A762" s="12" t="s">
        <v>551</v>
      </c>
      <c r="B762" s="12" t="s">
        <v>563</v>
      </c>
      <c r="C762" s="13">
        <v>34059.597500000003</v>
      </c>
      <c r="D762" s="13">
        <v>2640</v>
      </c>
      <c r="E762" s="13">
        <v>31419.5975</v>
      </c>
      <c r="F762" s="13">
        <v>0</v>
      </c>
    </row>
    <row r="763" spans="1:6" x14ac:dyDescent="0.35">
      <c r="A763" s="12" t="s">
        <v>551</v>
      </c>
      <c r="B763" s="12" t="s">
        <v>564</v>
      </c>
      <c r="C763" s="13">
        <v>403277.47349999996</v>
      </c>
      <c r="D763" s="13">
        <v>73827.94</v>
      </c>
      <c r="E763" s="13">
        <v>241884.03350000002</v>
      </c>
      <c r="F763" s="13">
        <v>87565.5</v>
      </c>
    </row>
    <row r="764" spans="1:6" x14ac:dyDescent="0.35">
      <c r="A764" s="12" t="s">
        <v>551</v>
      </c>
      <c r="B764" s="12" t="s">
        <v>565</v>
      </c>
      <c r="C764" s="13">
        <v>1326790.9212000002</v>
      </c>
      <c r="D764" s="13">
        <v>745071.00399999984</v>
      </c>
      <c r="E764" s="13">
        <v>513418.59120000002</v>
      </c>
      <c r="F764" s="13">
        <v>68301.326000000001</v>
      </c>
    </row>
    <row r="765" spans="1:6" x14ac:dyDescent="0.35">
      <c r="A765" s="12" t="s">
        <v>551</v>
      </c>
      <c r="B765" s="12" t="s">
        <v>566</v>
      </c>
      <c r="C765" s="13">
        <v>191904.37999999998</v>
      </c>
      <c r="D765" s="13">
        <v>46137.7</v>
      </c>
      <c r="E765" s="13">
        <v>118396.68</v>
      </c>
      <c r="F765" s="13">
        <v>27370</v>
      </c>
    </row>
    <row r="766" spans="1:6" x14ac:dyDescent="0.35">
      <c r="A766" s="12" t="s">
        <v>551</v>
      </c>
      <c r="B766" s="12" t="s">
        <v>567</v>
      </c>
      <c r="C766" s="13">
        <v>107728.875</v>
      </c>
      <c r="D766" s="13">
        <v>48132.7</v>
      </c>
      <c r="E766" s="13">
        <v>59596.175000000003</v>
      </c>
      <c r="F766" s="13">
        <v>0</v>
      </c>
    </row>
    <row r="767" spans="1:6" x14ac:dyDescent="0.35">
      <c r="A767" s="12" t="s">
        <v>551</v>
      </c>
      <c r="B767" s="12" t="s">
        <v>568</v>
      </c>
      <c r="C767" s="13">
        <v>4858</v>
      </c>
      <c r="D767" s="13">
        <v>4858</v>
      </c>
      <c r="E767" s="13">
        <v>0</v>
      </c>
      <c r="F767" s="13">
        <v>0</v>
      </c>
    </row>
    <row r="768" spans="1:6" x14ac:dyDescent="0.35">
      <c r="A768" s="12" t="s">
        <v>551</v>
      </c>
      <c r="B768" s="12" t="s">
        <v>569</v>
      </c>
      <c r="C768" s="13">
        <v>116987.0475</v>
      </c>
      <c r="D768" s="13">
        <v>25385.5</v>
      </c>
      <c r="E768" s="13">
        <v>83301.547500000001</v>
      </c>
      <c r="F768" s="13">
        <v>8300</v>
      </c>
    </row>
    <row r="769" spans="1:6" x14ac:dyDescent="0.35">
      <c r="A769" s="12" t="s">
        <v>551</v>
      </c>
      <c r="B769" s="12" t="s">
        <v>570</v>
      </c>
      <c r="C769" s="13">
        <v>103965.3795</v>
      </c>
      <c r="D769" s="13">
        <v>4433.5</v>
      </c>
      <c r="E769" s="13">
        <v>99531.879499999995</v>
      </c>
      <c r="F769" s="13">
        <v>0</v>
      </c>
    </row>
    <row r="770" spans="1:6" x14ac:dyDescent="0.35">
      <c r="A770" s="12" t="s">
        <v>551</v>
      </c>
      <c r="B770" s="12" t="s">
        <v>968</v>
      </c>
      <c r="C770" s="13">
        <v>89488.450000000012</v>
      </c>
      <c r="D770" s="13">
        <v>45686</v>
      </c>
      <c r="E770" s="13">
        <v>28746.25</v>
      </c>
      <c r="F770" s="13">
        <v>15056.2</v>
      </c>
    </row>
    <row r="771" spans="1:6" x14ac:dyDescent="0.35">
      <c r="A771" s="12" t="s">
        <v>551</v>
      </c>
      <c r="B771" s="12" t="s">
        <v>571</v>
      </c>
      <c r="C771" s="13">
        <v>232626.97309999997</v>
      </c>
      <c r="D771" s="13">
        <v>82717.600000000006</v>
      </c>
      <c r="E771" s="13">
        <v>144099.3731</v>
      </c>
      <c r="F771" s="13">
        <v>5810</v>
      </c>
    </row>
    <row r="772" spans="1:6" x14ac:dyDescent="0.35">
      <c r="A772" s="12" t="s">
        <v>551</v>
      </c>
      <c r="B772" s="12" t="s">
        <v>969</v>
      </c>
      <c r="C772" s="13">
        <v>294127.32149999996</v>
      </c>
      <c r="D772" s="13">
        <v>16731.108</v>
      </c>
      <c r="E772" s="13">
        <v>275072.21350000001</v>
      </c>
      <c r="F772" s="13">
        <v>2324</v>
      </c>
    </row>
    <row r="773" spans="1:6" x14ac:dyDescent="0.35">
      <c r="A773" s="12" t="s">
        <v>551</v>
      </c>
      <c r="B773" s="12" t="s">
        <v>572</v>
      </c>
      <c r="C773" s="13">
        <v>573698.89439999999</v>
      </c>
      <c r="D773" s="13">
        <v>115401.70000000001</v>
      </c>
      <c r="E773" s="13">
        <v>357224.39439999999</v>
      </c>
      <c r="F773" s="13">
        <v>101072.8</v>
      </c>
    </row>
    <row r="774" spans="1:6" x14ac:dyDescent="0.35">
      <c r="A774" s="12" t="s">
        <v>551</v>
      </c>
      <c r="B774" s="12" t="s">
        <v>573</v>
      </c>
      <c r="C774" s="13">
        <v>30786.105</v>
      </c>
      <c r="D774" s="13">
        <v>25366.73</v>
      </c>
      <c r="E774" s="13">
        <v>5419.375</v>
      </c>
      <c r="F774" s="13">
        <v>0</v>
      </c>
    </row>
    <row r="775" spans="1:6" x14ac:dyDescent="0.35">
      <c r="A775" s="12" t="s">
        <v>551</v>
      </c>
      <c r="B775" s="12" t="s">
        <v>574</v>
      </c>
      <c r="C775" s="13">
        <v>59374.802500000005</v>
      </c>
      <c r="D775" s="13">
        <v>5033.08</v>
      </c>
      <c r="E775" s="13">
        <v>35713.922500000001</v>
      </c>
      <c r="F775" s="13">
        <v>18627.800000000003</v>
      </c>
    </row>
    <row r="776" spans="1:6" x14ac:dyDescent="0.35">
      <c r="A776" s="12" t="s">
        <v>551</v>
      </c>
      <c r="B776" s="12" t="s">
        <v>575</v>
      </c>
      <c r="C776" s="13">
        <v>65412.1325</v>
      </c>
      <c r="D776" s="13">
        <v>23045.670000000002</v>
      </c>
      <c r="E776" s="13">
        <v>13482.462500000001</v>
      </c>
      <c r="F776" s="13">
        <v>28884</v>
      </c>
    </row>
    <row r="777" spans="1:6" x14ac:dyDescent="0.35">
      <c r="A777" s="12" t="s">
        <v>551</v>
      </c>
      <c r="B777" s="12" t="s">
        <v>576</v>
      </c>
      <c r="C777" s="13">
        <v>136075.44019999998</v>
      </c>
      <c r="D777" s="13">
        <v>38454.855000000003</v>
      </c>
      <c r="E777" s="13">
        <v>91834.585200000016</v>
      </c>
      <c r="F777" s="13">
        <v>5786</v>
      </c>
    </row>
    <row r="778" spans="1:6" x14ac:dyDescent="0.35">
      <c r="A778" s="12" t="s">
        <v>551</v>
      </c>
      <c r="B778" s="12" t="s">
        <v>577</v>
      </c>
      <c r="C778" s="13">
        <v>428804.19909999991</v>
      </c>
      <c r="D778" s="13">
        <v>164236.66999999998</v>
      </c>
      <c r="E778" s="13">
        <v>244162.34909999999</v>
      </c>
      <c r="F778" s="13">
        <v>20405.18</v>
      </c>
    </row>
    <row r="779" spans="1:6" x14ac:dyDescent="0.35">
      <c r="A779" s="12" t="s">
        <v>551</v>
      </c>
      <c r="B779" s="12" t="s">
        <v>578</v>
      </c>
      <c r="C779" s="13">
        <v>112632.77250000001</v>
      </c>
      <c r="D779" s="13">
        <v>52716.32</v>
      </c>
      <c r="E779" s="13">
        <v>35282.452499999999</v>
      </c>
      <c r="F779" s="13">
        <v>24634</v>
      </c>
    </row>
    <row r="780" spans="1:6" x14ac:dyDescent="0.35">
      <c r="A780" s="12" t="s">
        <v>551</v>
      </c>
      <c r="B780" s="12" t="s">
        <v>579</v>
      </c>
      <c r="C780" s="13">
        <v>345827.72410000005</v>
      </c>
      <c r="D780" s="13">
        <v>102616.5</v>
      </c>
      <c r="E780" s="13">
        <v>214991.22409999999</v>
      </c>
      <c r="F780" s="13">
        <v>28220</v>
      </c>
    </row>
    <row r="781" spans="1:6" x14ac:dyDescent="0.35">
      <c r="A781" s="12" t="s">
        <v>551</v>
      </c>
      <c r="B781" s="12" t="s">
        <v>808</v>
      </c>
      <c r="C781" s="13">
        <v>134267.39799999999</v>
      </c>
      <c r="D781" s="13">
        <v>34050.047999999995</v>
      </c>
      <c r="E781" s="13">
        <v>80131.350000000006</v>
      </c>
      <c r="F781" s="13">
        <v>20086</v>
      </c>
    </row>
    <row r="782" spans="1:6" x14ac:dyDescent="0.35">
      <c r="A782" s="12" t="s">
        <v>580</v>
      </c>
      <c r="B782" s="12" t="s">
        <v>581</v>
      </c>
      <c r="C782" s="13">
        <v>47538.457500000004</v>
      </c>
      <c r="D782" s="13">
        <v>9669.42</v>
      </c>
      <c r="E782" s="13">
        <v>28663.037499999999</v>
      </c>
      <c r="F782" s="13">
        <v>9206</v>
      </c>
    </row>
    <row r="783" spans="1:6" x14ac:dyDescent="0.35">
      <c r="A783" s="12" t="s">
        <v>580</v>
      </c>
      <c r="B783" s="12" t="s">
        <v>809</v>
      </c>
      <c r="C783" s="13">
        <v>31481.966799999998</v>
      </c>
      <c r="D783" s="13">
        <v>13144.55</v>
      </c>
      <c r="E783" s="13">
        <v>9065.4167999999991</v>
      </c>
      <c r="F783" s="13">
        <v>9272</v>
      </c>
    </row>
    <row r="784" spans="1:6" x14ac:dyDescent="0.35">
      <c r="A784" s="12" t="s">
        <v>580</v>
      </c>
      <c r="B784" s="12" t="s">
        <v>810</v>
      </c>
      <c r="C784" s="13">
        <v>16529.787</v>
      </c>
      <c r="D784" s="13">
        <v>8999.3129999999983</v>
      </c>
      <c r="E784" s="13">
        <v>7277.5740000000005</v>
      </c>
      <c r="F784" s="13">
        <v>252.9</v>
      </c>
    </row>
    <row r="785" spans="1:6" x14ac:dyDescent="0.35">
      <c r="A785" s="12" t="s">
        <v>580</v>
      </c>
      <c r="B785" s="12" t="s">
        <v>582</v>
      </c>
      <c r="C785" s="13">
        <v>1882.8030000000001</v>
      </c>
      <c r="D785" s="13">
        <v>1839.6030000000001</v>
      </c>
      <c r="E785" s="13">
        <v>43.2</v>
      </c>
      <c r="F785" s="13">
        <v>0</v>
      </c>
    </row>
    <row r="786" spans="1:6" x14ac:dyDescent="0.35">
      <c r="A786" s="12" t="s">
        <v>580</v>
      </c>
      <c r="B786" s="12" t="s">
        <v>583</v>
      </c>
      <c r="C786" s="13">
        <v>9920.7049999999999</v>
      </c>
      <c r="D786" s="13">
        <v>8850.7049999999999</v>
      </c>
      <c r="E786" s="13">
        <v>0</v>
      </c>
      <c r="F786" s="13">
        <v>1070</v>
      </c>
    </row>
    <row r="787" spans="1:6" x14ac:dyDescent="0.35">
      <c r="A787" s="12" t="s">
        <v>580</v>
      </c>
      <c r="B787" s="12" t="s">
        <v>584</v>
      </c>
      <c r="C787" s="13">
        <v>64840.799799999993</v>
      </c>
      <c r="D787" s="13">
        <v>2615.4300000000003</v>
      </c>
      <c r="E787" s="13">
        <v>46455.3698</v>
      </c>
      <c r="F787" s="13">
        <v>15770</v>
      </c>
    </row>
    <row r="788" spans="1:6" x14ac:dyDescent="0.35">
      <c r="A788" s="12" t="s">
        <v>580</v>
      </c>
      <c r="B788" s="12" t="s">
        <v>585</v>
      </c>
      <c r="C788" s="13">
        <v>146177.68</v>
      </c>
      <c r="D788" s="13">
        <v>91885.78</v>
      </c>
      <c r="E788" s="13">
        <v>54291.899999999994</v>
      </c>
      <c r="F788" s="13">
        <v>0</v>
      </c>
    </row>
    <row r="789" spans="1:6" x14ac:dyDescent="0.35">
      <c r="A789" s="12" t="s">
        <v>580</v>
      </c>
      <c r="B789" s="12" t="s">
        <v>586</v>
      </c>
      <c r="C789" s="13">
        <v>19283.777999999998</v>
      </c>
      <c r="D789" s="13">
        <v>11065.385</v>
      </c>
      <c r="E789" s="13">
        <v>5483.1930000000002</v>
      </c>
      <c r="F789" s="13">
        <v>2735.2000000000003</v>
      </c>
    </row>
    <row r="790" spans="1:6" x14ac:dyDescent="0.35">
      <c r="A790" s="12" t="s">
        <v>580</v>
      </c>
      <c r="B790" s="12" t="s">
        <v>587</v>
      </c>
      <c r="C790" s="13">
        <v>13185.45</v>
      </c>
      <c r="D790" s="13">
        <v>11910.45</v>
      </c>
      <c r="E790" s="13">
        <v>1275</v>
      </c>
      <c r="F790" s="13">
        <v>0</v>
      </c>
    </row>
    <row r="791" spans="1:6" x14ac:dyDescent="0.35">
      <c r="A791" s="12" t="s">
        <v>580</v>
      </c>
      <c r="B791" s="12" t="s">
        <v>857</v>
      </c>
      <c r="C791" s="14"/>
      <c r="D791" s="14"/>
      <c r="E791" s="14"/>
      <c r="F791" s="14"/>
    </row>
    <row r="792" spans="1:6" x14ac:dyDescent="0.35">
      <c r="A792" s="12" t="s">
        <v>580</v>
      </c>
      <c r="B792" s="12" t="s">
        <v>588</v>
      </c>
      <c r="C792" s="13">
        <v>549.99</v>
      </c>
      <c r="D792" s="13">
        <v>549.99</v>
      </c>
      <c r="E792" s="13">
        <v>0</v>
      </c>
      <c r="F792" s="13">
        <v>0</v>
      </c>
    </row>
    <row r="793" spans="1:6" x14ac:dyDescent="0.35">
      <c r="A793" s="12" t="s">
        <v>580</v>
      </c>
      <c r="B793" s="12" t="s">
        <v>589</v>
      </c>
      <c r="C793" s="13">
        <v>145158.56249999997</v>
      </c>
      <c r="D793" s="13">
        <v>112309.04999999999</v>
      </c>
      <c r="E793" s="13">
        <v>32847.921499999997</v>
      </c>
      <c r="F793" s="13">
        <v>1.591</v>
      </c>
    </row>
    <row r="794" spans="1:6" x14ac:dyDescent="0.35">
      <c r="A794" s="12" t="s">
        <v>580</v>
      </c>
      <c r="B794" s="12" t="s">
        <v>590</v>
      </c>
      <c r="C794" s="13">
        <v>33572.676999999996</v>
      </c>
      <c r="D794" s="13">
        <v>21088.606</v>
      </c>
      <c r="E794" s="13">
        <v>12484.071</v>
      </c>
      <c r="F794" s="13">
        <v>0</v>
      </c>
    </row>
    <row r="795" spans="1:6" x14ac:dyDescent="0.35">
      <c r="A795" s="12" t="s">
        <v>580</v>
      </c>
      <c r="B795" s="12" t="s">
        <v>591</v>
      </c>
      <c r="C795" s="13">
        <v>4962.9500000000007</v>
      </c>
      <c r="D795" s="13">
        <v>3437.55</v>
      </c>
      <c r="E795" s="13">
        <v>0</v>
      </c>
      <c r="F795" s="13">
        <v>1525.4</v>
      </c>
    </row>
    <row r="796" spans="1:6" x14ac:dyDescent="0.35">
      <c r="A796" s="12" t="s">
        <v>580</v>
      </c>
      <c r="B796" s="12" t="s">
        <v>592</v>
      </c>
      <c r="C796" s="13">
        <v>0</v>
      </c>
      <c r="D796" s="13">
        <v>0</v>
      </c>
      <c r="E796" s="13">
        <v>0</v>
      </c>
      <c r="F796" s="13">
        <v>0</v>
      </c>
    </row>
    <row r="797" spans="1:6" x14ac:dyDescent="0.35">
      <c r="A797" s="12" t="s">
        <v>580</v>
      </c>
      <c r="B797" s="12" t="s">
        <v>593</v>
      </c>
      <c r="C797" s="13">
        <v>64133.894</v>
      </c>
      <c r="D797" s="13">
        <v>29278.675000000003</v>
      </c>
      <c r="E797" s="13">
        <v>33431.819000000003</v>
      </c>
      <c r="F797" s="13">
        <v>1423.4</v>
      </c>
    </row>
    <row r="798" spans="1:6" x14ac:dyDescent="0.35">
      <c r="A798" s="12" t="s">
        <v>580</v>
      </c>
      <c r="B798" s="12" t="s">
        <v>594</v>
      </c>
      <c r="C798" s="13">
        <v>167675.6257</v>
      </c>
      <c r="D798" s="13">
        <v>138313.96000000002</v>
      </c>
      <c r="E798" s="13">
        <v>29181.265700000004</v>
      </c>
      <c r="F798" s="13">
        <v>180.4</v>
      </c>
    </row>
    <row r="799" spans="1:6" x14ac:dyDescent="0.35">
      <c r="A799" s="12" t="s">
        <v>580</v>
      </c>
      <c r="B799" s="12" t="s">
        <v>595</v>
      </c>
      <c r="C799" s="13">
        <v>21532.190999999999</v>
      </c>
      <c r="D799" s="13">
        <v>17502.950999999997</v>
      </c>
      <c r="E799" s="13">
        <v>3995</v>
      </c>
      <c r="F799" s="13">
        <v>34.24</v>
      </c>
    </row>
    <row r="800" spans="1:6" x14ac:dyDescent="0.35">
      <c r="A800" s="12" t="s">
        <v>580</v>
      </c>
      <c r="B800" s="12" t="s">
        <v>596</v>
      </c>
      <c r="C800" s="13">
        <v>33763.837</v>
      </c>
      <c r="D800" s="13">
        <v>17446.684000000001</v>
      </c>
      <c r="E800" s="13">
        <v>16296.82</v>
      </c>
      <c r="F800" s="13">
        <v>20.333000000000002</v>
      </c>
    </row>
    <row r="801" spans="1:6" ht="29" x14ac:dyDescent="0.35">
      <c r="A801" s="12" t="s">
        <v>580</v>
      </c>
      <c r="B801" s="12" t="s">
        <v>811</v>
      </c>
      <c r="C801" s="13">
        <v>9315.8250000000007</v>
      </c>
      <c r="D801" s="13">
        <v>0</v>
      </c>
      <c r="E801" s="13">
        <v>6493.8249999999998</v>
      </c>
      <c r="F801" s="13">
        <v>2822</v>
      </c>
    </row>
    <row r="802" spans="1:6" ht="29" x14ac:dyDescent="0.35">
      <c r="A802" s="12" t="s">
        <v>580</v>
      </c>
      <c r="B802" s="12" t="s">
        <v>597</v>
      </c>
      <c r="C802" s="13">
        <v>21883.002999999997</v>
      </c>
      <c r="D802" s="13">
        <v>4484.1130000000003</v>
      </c>
      <c r="E802" s="13">
        <v>257.75</v>
      </c>
      <c r="F802" s="13">
        <v>17141.14</v>
      </c>
    </row>
    <row r="803" spans="1:6" x14ac:dyDescent="0.35">
      <c r="A803" s="12" t="s">
        <v>580</v>
      </c>
      <c r="B803" s="12" t="s">
        <v>598</v>
      </c>
      <c r="C803" s="13">
        <v>32793.97</v>
      </c>
      <c r="D803" s="13">
        <v>23984.240000000002</v>
      </c>
      <c r="E803" s="13">
        <v>3740</v>
      </c>
      <c r="F803" s="13">
        <v>5069.7299999999996</v>
      </c>
    </row>
    <row r="804" spans="1:6" x14ac:dyDescent="0.35">
      <c r="A804" s="12" t="s">
        <v>580</v>
      </c>
      <c r="B804" s="12" t="s">
        <v>599</v>
      </c>
      <c r="C804" s="13">
        <v>8753.1020000000008</v>
      </c>
      <c r="D804" s="13">
        <v>8753.1020000000008</v>
      </c>
      <c r="E804" s="13">
        <v>0</v>
      </c>
      <c r="F804" s="13">
        <v>0</v>
      </c>
    </row>
    <row r="805" spans="1:6" x14ac:dyDescent="0.35">
      <c r="A805" s="12" t="s">
        <v>580</v>
      </c>
      <c r="B805" s="12" t="s">
        <v>600</v>
      </c>
      <c r="C805" s="13">
        <v>1248.375</v>
      </c>
      <c r="D805" s="13">
        <v>0</v>
      </c>
      <c r="E805" s="13">
        <v>1248.375</v>
      </c>
      <c r="F805" s="13">
        <v>0</v>
      </c>
    </row>
    <row r="806" spans="1:6" x14ac:dyDescent="0.35">
      <c r="A806" s="12" t="s">
        <v>580</v>
      </c>
      <c r="B806" s="12" t="s">
        <v>601</v>
      </c>
      <c r="C806" s="13">
        <v>58191.209999999992</v>
      </c>
      <c r="D806" s="13">
        <v>51576.963000000003</v>
      </c>
      <c r="E806" s="13">
        <v>5758.6750000000002</v>
      </c>
      <c r="F806" s="13">
        <v>855.572</v>
      </c>
    </row>
    <row r="807" spans="1:6" x14ac:dyDescent="0.35">
      <c r="A807" s="12" t="s">
        <v>580</v>
      </c>
      <c r="B807" s="12" t="s">
        <v>970</v>
      </c>
      <c r="C807" s="13">
        <v>316202.47499999998</v>
      </c>
      <c r="D807" s="13">
        <v>235525.93399999995</v>
      </c>
      <c r="E807" s="13">
        <v>78025.140999999989</v>
      </c>
      <c r="F807" s="13">
        <v>2651.4</v>
      </c>
    </row>
    <row r="808" spans="1:6" x14ac:dyDescent="0.35">
      <c r="A808" s="12" t="s">
        <v>602</v>
      </c>
      <c r="B808" s="12" t="s">
        <v>603</v>
      </c>
      <c r="C808" s="13">
        <v>134148.35</v>
      </c>
      <c r="D808" s="13">
        <v>22143.455000000005</v>
      </c>
      <c r="E808" s="13">
        <v>90009.895000000004</v>
      </c>
      <c r="F808" s="13">
        <v>21995</v>
      </c>
    </row>
    <row r="809" spans="1:6" x14ac:dyDescent="0.35">
      <c r="A809" s="12" t="s">
        <v>602</v>
      </c>
      <c r="B809" s="12" t="s">
        <v>604</v>
      </c>
      <c r="C809" s="13">
        <v>128432.89030000001</v>
      </c>
      <c r="D809" s="13">
        <v>47144.75</v>
      </c>
      <c r="E809" s="13">
        <v>59708.140299999999</v>
      </c>
      <c r="F809" s="13">
        <v>21580</v>
      </c>
    </row>
    <row r="810" spans="1:6" x14ac:dyDescent="0.35">
      <c r="A810" s="12" t="s">
        <v>602</v>
      </c>
      <c r="B810" s="12" t="s">
        <v>605</v>
      </c>
      <c r="C810" s="13">
        <v>17697.590499999998</v>
      </c>
      <c r="D810" s="13">
        <v>17695.910499999998</v>
      </c>
      <c r="E810" s="13">
        <v>0</v>
      </c>
      <c r="F810" s="13">
        <v>1.68</v>
      </c>
    </row>
    <row r="811" spans="1:6" x14ac:dyDescent="0.35">
      <c r="A811" s="12" t="s">
        <v>602</v>
      </c>
      <c r="B811" s="12" t="s">
        <v>606</v>
      </c>
      <c r="C811" s="13">
        <v>19754.555500000002</v>
      </c>
      <c r="D811" s="13">
        <v>19754.555500000002</v>
      </c>
      <c r="E811" s="13">
        <v>0</v>
      </c>
      <c r="F811" s="13">
        <v>0</v>
      </c>
    </row>
    <row r="812" spans="1:6" x14ac:dyDescent="0.35">
      <c r="A812" s="12" t="s">
        <v>602</v>
      </c>
      <c r="B812" s="12" t="s">
        <v>607</v>
      </c>
      <c r="C812" s="13">
        <v>97400.381900000008</v>
      </c>
      <c r="D812" s="13">
        <v>56626.352499999994</v>
      </c>
      <c r="E812" s="13">
        <v>40061.8894</v>
      </c>
      <c r="F812" s="13">
        <v>712.14</v>
      </c>
    </row>
    <row r="813" spans="1:6" x14ac:dyDescent="0.35">
      <c r="A813" s="12" t="s">
        <v>602</v>
      </c>
      <c r="B813" s="12" t="s">
        <v>608</v>
      </c>
      <c r="C813" s="13">
        <v>123793.90450000002</v>
      </c>
      <c r="D813" s="13">
        <v>22514.191999999999</v>
      </c>
      <c r="E813" s="13">
        <v>78770.112499999988</v>
      </c>
      <c r="F813" s="13">
        <v>22509.599999999999</v>
      </c>
    </row>
    <row r="814" spans="1:6" x14ac:dyDescent="0.35">
      <c r="A814" s="12" t="s">
        <v>602</v>
      </c>
      <c r="B814" s="12" t="s">
        <v>609</v>
      </c>
      <c r="C814" s="13">
        <v>158807.8015</v>
      </c>
      <c r="D814" s="13">
        <v>25117.542000000001</v>
      </c>
      <c r="E814" s="13">
        <v>106460.47449999998</v>
      </c>
      <c r="F814" s="13">
        <v>27229.785</v>
      </c>
    </row>
    <row r="815" spans="1:6" x14ac:dyDescent="0.35">
      <c r="A815" s="12" t="s">
        <v>602</v>
      </c>
      <c r="B815" s="12" t="s">
        <v>733</v>
      </c>
      <c r="C815" s="13">
        <v>223344.52849999999</v>
      </c>
      <c r="D815" s="13">
        <v>60024.481500000009</v>
      </c>
      <c r="E815" s="13">
        <v>136926.04700000002</v>
      </c>
      <c r="F815" s="13">
        <v>26394</v>
      </c>
    </row>
    <row r="816" spans="1:6" x14ac:dyDescent="0.35">
      <c r="A816" s="12" t="s">
        <v>602</v>
      </c>
      <c r="B816" s="12" t="s">
        <v>735</v>
      </c>
      <c r="C816" s="13">
        <v>57425.023999999998</v>
      </c>
      <c r="D816" s="13">
        <v>50789.924000000006</v>
      </c>
      <c r="E816" s="13">
        <v>5353.4000000000005</v>
      </c>
      <c r="F816" s="13">
        <v>1281.7</v>
      </c>
    </row>
    <row r="817" spans="1:6" x14ac:dyDescent="0.35">
      <c r="A817" s="12" t="s">
        <v>602</v>
      </c>
      <c r="B817" s="12" t="s">
        <v>610</v>
      </c>
      <c r="C817" s="13">
        <v>366246.29569999996</v>
      </c>
      <c r="D817" s="13">
        <v>97864.271999999997</v>
      </c>
      <c r="E817" s="13">
        <v>256423.60370000004</v>
      </c>
      <c r="F817" s="13">
        <v>11958.42</v>
      </c>
    </row>
    <row r="818" spans="1:6" x14ac:dyDescent="0.35">
      <c r="A818" s="12" t="s">
        <v>602</v>
      </c>
      <c r="B818" s="12" t="s">
        <v>812</v>
      </c>
      <c r="C818" s="13">
        <v>204623.52349999998</v>
      </c>
      <c r="D818" s="13">
        <v>46765.642999999996</v>
      </c>
      <c r="E818" s="13">
        <v>129305.8805</v>
      </c>
      <c r="F818" s="13">
        <v>28552</v>
      </c>
    </row>
    <row r="819" spans="1:6" x14ac:dyDescent="0.35">
      <c r="A819" s="12" t="s">
        <v>602</v>
      </c>
      <c r="B819" s="12" t="s">
        <v>971</v>
      </c>
      <c r="C819" s="13">
        <v>522844.91579999996</v>
      </c>
      <c r="D819" s="13">
        <v>119857.18600000005</v>
      </c>
      <c r="E819" s="13">
        <v>332326.84179999999</v>
      </c>
      <c r="F819" s="13">
        <v>70660.888000000006</v>
      </c>
    </row>
    <row r="820" spans="1:6" x14ac:dyDescent="0.35">
      <c r="A820" s="12" t="s">
        <v>602</v>
      </c>
      <c r="B820" s="12" t="s">
        <v>611</v>
      </c>
      <c r="C820" s="13">
        <v>142797.693</v>
      </c>
      <c r="D820" s="13">
        <v>50590.271999999997</v>
      </c>
      <c r="E820" s="13">
        <v>92207.421000000002</v>
      </c>
      <c r="F820" s="13">
        <v>0</v>
      </c>
    </row>
    <row r="821" spans="1:6" ht="29" x14ac:dyDescent="0.35">
      <c r="A821" s="12" t="s">
        <v>602</v>
      </c>
      <c r="B821" s="12" t="s">
        <v>612</v>
      </c>
      <c r="C821" s="13">
        <v>3674.4570000000003</v>
      </c>
      <c r="D821" s="13">
        <v>2731.9569999999999</v>
      </c>
      <c r="E821" s="13">
        <v>942.5</v>
      </c>
      <c r="F821" s="13">
        <v>0</v>
      </c>
    </row>
    <row r="822" spans="1:6" x14ac:dyDescent="0.35">
      <c r="A822" s="12" t="s">
        <v>602</v>
      </c>
      <c r="B822" s="12" t="s">
        <v>613</v>
      </c>
      <c r="C822" s="13">
        <v>149950.5012</v>
      </c>
      <c r="D822" s="13">
        <v>52034.94</v>
      </c>
      <c r="E822" s="13">
        <v>66570.561199999996</v>
      </c>
      <c r="F822" s="13">
        <v>31345</v>
      </c>
    </row>
    <row r="823" spans="1:6" x14ac:dyDescent="0.35">
      <c r="A823" s="12" t="s">
        <v>614</v>
      </c>
      <c r="B823" s="12" t="s">
        <v>615</v>
      </c>
      <c r="C823" s="13">
        <v>2225.6</v>
      </c>
      <c r="D823" s="13">
        <v>0</v>
      </c>
      <c r="E823" s="13">
        <v>0</v>
      </c>
      <c r="F823" s="13">
        <v>2225.6</v>
      </c>
    </row>
    <row r="824" spans="1:6" x14ac:dyDescent="0.35">
      <c r="A824" s="12" t="s">
        <v>614</v>
      </c>
      <c r="B824" s="12" t="s">
        <v>616</v>
      </c>
      <c r="C824" s="13">
        <v>22641.5</v>
      </c>
      <c r="D824" s="13">
        <v>182</v>
      </c>
      <c r="E824" s="13">
        <v>4712.5</v>
      </c>
      <c r="F824" s="13">
        <v>17747</v>
      </c>
    </row>
    <row r="825" spans="1:6" x14ac:dyDescent="0.35">
      <c r="A825" s="12" t="s">
        <v>614</v>
      </c>
      <c r="B825" s="12" t="s">
        <v>813</v>
      </c>
      <c r="C825" s="13">
        <v>92055.073999999993</v>
      </c>
      <c r="D825" s="13">
        <v>2978.442</v>
      </c>
      <c r="E825" s="13">
        <v>31582.5</v>
      </c>
      <c r="F825" s="13">
        <v>57494.131999999998</v>
      </c>
    </row>
    <row r="826" spans="1:6" x14ac:dyDescent="0.35">
      <c r="A826" s="12" t="s">
        <v>614</v>
      </c>
      <c r="B826" s="12" t="s">
        <v>617</v>
      </c>
      <c r="C826" s="13">
        <v>520.95000000000005</v>
      </c>
      <c r="D826" s="13">
        <v>520.95000000000005</v>
      </c>
      <c r="E826" s="13">
        <v>0</v>
      </c>
      <c r="F826" s="13">
        <v>0</v>
      </c>
    </row>
    <row r="827" spans="1:6" x14ac:dyDescent="0.35">
      <c r="A827" s="12" t="s">
        <v>614</v>
      </c>
      <c r="B827" s="12" t="s">
        <v>858</v>
      </c>
      <c r="C827" s="14"/>
      <c r="D827" s="14"/>
      <c r="E827" s="14"/>
      <c r="F827" s="14"/>
    </row>
    <row r="828" spans="1:6" x14ac:dyDescent="0.35">
      <c r="A828" s="12" t="s">
        <v>614</v>
      </c>
      <c r="B828" s="12" t="s">
        <v>618</v>
      </c>
      <c r="C828" s="13">
        <v>821.76</v>
      </c>
      <c r="D828" s="13">
        <v>0</v>
      </c>
      <c r="E828" s="13">
        <v>0</v>
      </c>
      <c r="F828" s="13">
        <v>821.76</v>
      </c>
    </row>
    <row r="829" spans="1:6" x14ac:dyDescent="0.35">
      <c r="A829" s="12" t="s">
        <v>614</v>
      </c>
      <c r="B829" s="12" t="s">
        <v>859</v>
      </c>
      <c r="C829" s="14"/>
      <c r="D829" s="14"/>
      <c r="E829" s="14"/>
      <c r="F829" s="14"/>
    </row>
    <row r="830" spans="1:6" x14ac:dyDescent="0.35">
      <c r="A830" s="12" t="s">
        <v>614</v>
      </c>
      <c r="B830" s="12" t="s">
        <v>860</v>
      </c>
      <c r="C830" s="14"/>
      <c r="D830" s="14"/>
      <c r="E830" s="14"/>
      <c r="F830" s="14"/>
    </row>
    <row r="831" spans="1:6" x14ac:dyDescent="0.35">
      <c r="A831" s="12" t="s">
        <v>614</v>
      </c>
      <c r="B831" s="12" t="s">
        <v>619</v>
      </c>
      <c r="C831" s="13">
        <v>97201.786999999997</v>
      </c>
      <c r="D831" s="13">
        <v>40.094999999999999</v>
      </c>
      <c r="E831" s="13">
        <v>0</v>
      </c>
      <c r="F831" s="13">
        <v>97161.691999999995</v>
      </c>
    </row>
    <row r="832" spans="1:6" x14ac:dyDescent="0.35">
      <c r="A832" s="12" t="s">
        <v>614</v>
      </c>
      <c r="B832" s="12" t="s">
        <v>620</v>
      </c>
      <c r="C832" s="13">
        <v>10520</v>
      </c>
      <c r="D832" s="13">
        <v>0</v>
      </c>
      <c r="E832" s="13">
        <v>0</v>
      </c>
      <c r="F832" s="13">
        <v>10520</v>
      </c>
    </row>
    <row r="833" spans="1:6" x14ac:dyDescent="0.35">
      <c r="A833" s="12" t="s">
        <v>614</v>
      </c>
      <c r="B833" s="12" t="s">
        <v>814</v>
      </c>
      <c r="C833" s="13">
        <v>3704.7080000000001</v>
      </c>
      <c r="D833" s="13">
        <v>384.70799999999997</v>
      </c>
      <c r="E833" s="13">
        <v>0</v>
      </c>
      <c r="F833" s="13">
        <v>3320</v>
      </c>
    </row>
    <row r="834" spans="1:6" x14ac:dyDescent="0.35">
      <c r="A834" s="12" t="s">
        <v>614</v>
      </c>
      <c r="B834" s="12" t="s">
        <v>621</v>
      </c>
      <c r="C834" s="13">
        <v>2929.15</v>
      </c>
      <c r="D834" s="13">
        <v>227.5</v>
      </c>
      <c r="E834" s="13">
        <v>0</v>
      </c>
      <c r="F834" s="13">
        <v>2701.65</v>
      </c>
    </row>
    <row r="835" spans="1:6" x14ac:dyDescent="0.35">
      <c r="A835" s="12" t="s">
        <v>614</v>
      </c>
      <c r="B835" s="12" t="s">
        <v>622</v>
      </c>
      <c r="C835" s="13">
        <v>319.95</v>
      </c>
      <c r="D835" s="13">
        <v>44.3</v>
      </c>
      <c r="E835" s="13">
        <v>0</v>
      </c>
      <c r="F835" s="13">
        <v>275.64999999999998</v>
      </c>
    </row>
    <row r="836" spans="1:6" x14ac:dyDescent="0.35">
      <c r="A836" s="12" t="s">
        <v>614</v>
      </c>
      <c r="B836" s="12" t="s">
        <v>972</v>
      </c>
      <c r="C836" s="13">
        <v>39721.735999999997</v>
      </c>
      <c r="D836" s="13">
        <v>227.5</v>
      </c>
      <c r="E836" s="13">
        <v>0</v>
      </c>
      <c r="F836" s="13">
        <v>39494.235999999997</v>
      </c>
    </row>
    <row r="837" spans="1:6" x14ac:dyDescent="0.35">
      <c r="A837" s="12" t="s">
        <v>614</v>
      </c>
      <c r="B837" s="12" t="s">
        <v>815</v>
      </c>
      <c r="C837" s="13">
        <v>1820.38</v>
      </c>
      <c r="D837" s="13">
        <v>160.38</v>
      </c>
      <c r="E837" s="13">
        <v>0</v>
      </c>
      <c r="F837" s="13">
        <v>1660</v>
      </c>
    </row>
    <row r="838" spans="1:6" x14ac:dyDescent="0.35">
      <c r="A838" s="12" t="s">
        <v>614</v>
      </c>
      <c r="B838" s="12" t="s">
        <v>623</v>
      </c>
      <c r="C838" s="13">
        <v>24179.5</v>
      </c>
      <c r="D838" s="13">
        <v>14770</v>
      </c>
      <c r="E838" s="13">
        <v>0</v>
      </c>
      <c r="F838" s="13">
        <v>9409.5</v>
      </c>
    </row>
    <row r="839" spans="1:6" x14ac:dyDescent="0.35">
      <c r="A839" s="12" t="s">
        <v>614</v>
      </c>
      <c r="B839" s="12" t="s">
        <v>624</v>
      </c>
      <c r="C839" s="13">
        <v>16066.945400000001</v>
      </c>
      <c r="D839" s="13">
        <v>4663.5199999999995</v>
      </c>
      <c r="E839" s="13">
        <v>8581.4254000000001</v>
      </c>
      <c r="F839" s="13">
        <v>2822</v>
      </c>
    </row>
    <row r="840" spans="1:6" x14ac:dyDescent="0.35">
      <c r="A840" s="12" t="s">
        <v>614</v>
      </c>
      <c r="B840" s="12" t="s">
        <v>625</v>
      </c>
      <c r="C840" s="13">
        <v>1375.94</v>
      </c>
      <c r="D840" s="13">
        <v>1375.94</v>
      </c>
      <c r="E840" s="13">
        <v>0</v>
      </c>
      <c r="F840" s="13">
        <v>0</v>
      </c>
    </row>
    <row r="841" spans="1:6" x14ac:dyDescent="0.35">
      <c r="A841" s="12" t="s">
        <v>614</v>
      </c>
      <c r="B841" s="12" t="s">
        <v>626</v>
      </c>
      <c r="C841" s="13">
        <v>1718.1000000000001</v>
      </c>
      <c r="D841" s="13">
        <v>1718.1000000000001</v>
      </c>
      <c r="E841" s="13">
        <v>0</v>
      </c>
      <c r="F841" s="13">
        <v>0</v>
      </c>
    </row>
    <row r="842" spans="1:6" x14ac:dyDescent="0.35">
      <c r="A842" s="12" t="s">
        <v>614</v>
      </c>
      <c r="B842" s="12" t="s">
        <v>816</v>
      </c>
      <c r="C842" s="13">
        <v>29850</v>
      </c>
      <c r="D842" s="13">
        <v>25368</v>
      </c>
      <c r="E842" s="13">
        <v>0</v>
      </c>
      <c r="F842" s="13">
        <v>4482</v>
      </c>
    </row>
    <row r="843" spans="1:6" x14ac:dyDescent="0.35">
      <c r="A843" s="12" t="s">
        <v>614</v>
      </c>
      <c r="B843" s="12" t="s">
        <v>627</v>
      </c>
      <c r="C843" s="13">
        <v>19605.725999999999</v>
      </c>
      <c r="D843" s="13">
        <v>141.96600000000001</v>
      </c>
      <c r="E843" s="13">
        <v>0</v>
      </c>
      <c r="F843" s="13">
        <v>19463.759999999998</v>
      </c>
    </row>
    <row r="844" spans="1:6" x14ac:dyDescent="0.35">
      <c r="A844" s="12" t="s">
        <v>614</v>
      </c>
      <c r="B844" s="12" t="s">
        <v>628</v>
      </c>
      <c r="C844" s="13">
        <v>11951.493999999999</v>
      </c>
      <c r="D844" s="13">
        <v>2403.85</v>
      </c>
      <c r="E844" s="13">
        <v>0</v>
      </c>
      <c r="F844" s="13">
        <v>9547.6440000000002</v>
      </c>
    </row>
    <row r="845" spans="1:6" x14ac:dyDescent="0.35">
      <c r="A845" s="12" t="s">
        <v>629</v>
      </c>
      <c r="B845" s="12" t="s">
        <v>630</v>
      </c>
      <c r="C845" s="13">
        <v>70410.325000000012</v>
      </c>
      <c r="D845" s="13">
        <v>10846.575000000001</v>
      </c>
      <c r="E845" s="13">
        <v>45013.8</v>
      </c>
      <c r="F845" s="13">
        <v>14549.95</v>
      </c>
    </row>
    <row r="846" spans="1:6" x14ac:dyDescent="0.35">
      <c r="A846" s="12" t="s">
        <v>629</v>
      </c>
      <c r="B846" s="12" t="s">
        <v>631</v>
      </c>
      <c r="C846" s="13">
        <v>236151.21499999997</v>
      </c>
      <c r="D846" s="13">
        <v>9989.405999999999</v>
      </c>
      <c r="E846" s="13">
        <v>110923.925</v>
      </c>
      <c r="F846" s="13">
        <v>115237.88399999999</v>
      </c>
    </row>
    <row r="847" spans="1:6" x14ac:dyDescent="0.35">
      <c r="A847" s="12" t="s">
        <v>629</v>
      </c>
      <c r="B847" s="12" t="s">
        <v>632</v>
      </c>
      <c r="C847" s="13">
        <v>38384.121999999996</v>
      </c>
      <c r="D847" s="13">
        <v>6551.6220000000003</v>
      </c>
      <c r="E847" s="13">
        <v>3043</v>
      </c>
      <c r="F847" s="13">
        <v>28789.5</v>
      </c>
    </row>
    <row r="848" spans="1:6" x14ac:dyDescent="0.35">
      <c r="A848" s="12" t="s">
        <v>629</v>
      </c>
      <c r="B848" s="12" t="s">
        <v>633</v>
      </c>
      <c r="C848" s="13">
        <v>23073.190000000002</v>
      </c>
      <c r="D848" s="13">
        <v>0</v>
      </c>
      <c r="E848" s="13">
        <v>21892.720000000001</v>
      </c>
      <c r="F848" s="13">
        <v>1180.47</v>
      </c>
    </row>
    <row r="849" spans="1:6" x14ac:dyDescent="0.35">
      <c r="A849" s="12" t="s">
        <v>629</v>
      </c>
      <c r="B849" s="12" t="s">
        <v>634</v>
      </c>
      <c r="C849" s="13">
        <v>33036.35</v>
      </c>
      <c r="D849" s="13">
        <v>4903.6000000000004</v>
      </c>
      <c r="E849" s="13">
        <v>10587.75</v>
      </c>
      <c r="F849" s="13">
        <v>17545.000000000004</v>
      </c>
    </row>
    <row r="850" spans="1:6" x14ac:dyDescent="0.35">
      <c r="A850" s="12" t="s">
        <v>629</v>
      </c>
      <c r="B850" s="12" t="s">
        <v>635</v>
      </c>
      <c r="C850" s="13">
        <v>4333.2720000000008</v>
      </c>
      <c r="D850" s="13">
        <v>4333.2720000000008</v>
      </c>
      <c r="E850" s="13">
        <v>0</v>
      </c>
      <c r="F850" s="13">
        <v>0</v>
      </c>
    </row>
    <row r="851" spans="1:6" x14ac:dyDescent="0.35">
      <c r="A851" s="12" t="s">
        <v>629</v>
      </c>
      <c r="B851" s="12" t="s">
        <v>636</v>
      </c>
      <c r="C851" s="13">
        <v>135691.50189999997</v>
      </c>
      <c r="D851" s="13">
        <v>7294.0219999999999</v>
      </c>
      <c r="E851" s="13">
        <v>56811.729899999998</v>
      </c>
      <c r="F851" s="13">
        <v>71585.75</v>
      </c>
    </row>
    <row r="852" spans="1:6" x14ac:dyDescent="0.35">
      <c r="A852" s="12" t="s">
        <v>629</v>
      </c>
      <c r="B852" s="12" t="s">
        <v>637</v>
      </c>
      <c r="C852" s="13">
        <v>220888.29600000006</v>
      </c>
      <c r="D852" s="13">
        <v>27581.343000000004</v>
      </c>
      <c r="E852" s="13">
        <v>81758.073999999993</v>
      </c>
      <c r="F852" s="13">
        <v>111548.87899999999</v>
      </c>
    </row>
    <row r="853" spans="1:6" x14ac:dyDescent="0.35">
      <c r="A853" s="12" t="s">
        <v>629</v>
      </c>
      <c r="B853" s="12" t="s">
        <v>638</v>
      </c>
      <c r="C853" s="13">
        <v>43589.934499999996</v>
      </c>
      <c r="D853" s="13">
        <v>1757.0519999999999</v>
      </c>
      <c r="E853" s="13">
        <v>17495.8825</v>
      </c>
      <c r="F853" s="13">
        <v>24337</v>
      </c>
    </row>
    <row r="854" spans="1:6" x14ac:dyDescent="0.35">
      <c r="A854" s="12" t="s">
        <v>629</v>
      </c>
      <c r="B854" s="12" t="s">
        <v>639</v>
      </c>
      <c r="C854" s="13">
        <v>23541.7752</v>
      </c>
      <c r="D854" s="13">
        <v>0</v>
      </c>
      <c r="E854" s="13">
        <v>10922.5</v>
      </c>
      <c r="F854" s="13">
        <v>12619.2752</v>
      </c>
    </row>
    <row r="855" spans="1:6" x14ac:dyDescent="0.35">
      <c r="A855" s="12" t="s">
        <v>629</v>
      </c>
      <c r="B855" s="12" t="s">
        <v>640</v>
      </c>
      <c r="C855" s="13">
        <v>21885.24</v>
      </c>
      <c r="D855" s="13">
        <v>1444.34</v>
      </c>
      <c r="E855" s="13">
        <v>0</v>
      </c>
      <c r="F855" s="13">
        <v>20440.900000000001</v>
      </c>
    </row>
    <row r="856" spans="1:6" x14ac:dyDescent="0.35">
      <c r="A856" s="12" t="s">
        <v>629</v>
      </c>
      <c r="B856" s="12" t="s">
        <v>641</v>
      </c>
      <c r="C856" s="13">
        <v>43948.66</v>
      </c>
      <c r="D856" s="13">
        <v>2206.56</v>
      </c>
      <c r="E856" s="13">
        <v>0</v>
      </c>
      <c r="F856" s="13">
        <v>41742.100000000006</v>
      </c>
    </row>
    <row r="857" spans="1:6" x14ac:dyDescent="0.35">
      <c r="A857" s="12" t="s">
        <v>642</v>
      </c>
      <c r="B857" s="12" t="s">
        <v>643</v>
      </c>
      <c r="C857" s="13">
        <v>726788.13910000003</v>
      </c>
      <c r="D857" s="13">
        <v>138060.97399999999</v>
      </c>
      <c r="E857" s="13">
        <v>514970.11010000011</v>
      </c>
      <c r="F857" s="13">
        <v>73757.054999999993</v>
      </c>
    </row>
    <row r="858" spans="1:6" x14ac:dyDescent="0.35">
      <c r="A858" s="12" t="s">
        <v>642</v>
      </c>
      <c r="B858" s="12" t="s">
        <v>644</v>
      </c>
      <c r="C858" s="13">
        <v>128802.63</v>
      </c>
      <c r="D858" s="13">
        <v>33827.616999999998</v>
      </c>
      <c r="E858" s="13">
        <v>66020.012999999992</v>
      </c>
      <c r="F858" s="13">
        <v>28955</v>
      </c>
    </row>
    <row r="859" spans="1:6" x14ac:dyDescent="0.35">
      <c r="A859" s="12" t="s">
        <v>642</v>
      </c>
      <c r="B859" s="12" t="s">
        <v>645</v>
      </c>
      <c r="C859" s="13">
        <v>208269.32850000003</v>
      </c>
      <c r="D859" s="13">
        <v>56847.250999999997</v>
      </c>
      <c r="E859" s="13">
        <v>109577.5775</v>
      </c>
      <c r="F859" s="13">
        <v>41844.5</v>
      </c>
    </row>
    <row r="860" spans="1:6" x14ac:dyDescent="0.35">
      <c r="A860" s="12" t="s">
        <v>642</v>
      </c>
      <c r="B860" s="12" t="s">
        <v>646</v>
      </c>
      <c r="C860" s="13">
        <v>401295.10519999999</v>
      </c>
      <c r="D860" s="13">
        <v>55115.25</v>
      </c>
      <c r="E860" s="13">
        <v>187075.48320000005</v>
      </c>
      <c r="F860" s="13">
        <v>159104.372</v>
      </c>
    </row>
    <row r="861" spans="1:6" x14ac:dyDescent="0.35">
      <c r="A861" s="12" t="s">
        <v>642</v>
      </c>
      <c r="B861" s="12" t="s">
        <v>817</v>
      </c>
      <c r="C861" s="13">
        <v>208990.7568</v>
      </c>
      <c r="D861" s="13">
        <v>27251.802</v>
      </c>
      <c r="E861" s="13">
        <v>173298.71480000002</v>
      </c>
      <c r="F861" s="13">
        <v>8440.24</v>
      </c>
    </row>
    <row r="862" spans="1:6" x14ac:dyDescent="0.35">
      <c r="A862" s="12" t="s">
        <v>642</v>
      </c>
      <c r="B862" s="12" t="s">
        <v>647</v>
      </c>
      <c r="C862" s="13">
        <v>31872.674999999999</v>
      </c>
      <c r="D862" s="13">
        <v>2520</v>
      </c>
      <c r="E862" s="13">
        <v>9432.6749999999993</v>
      </c>
      <c r="F862" s="13">
        <v>19920</v>
      </c>
    </row>
    <row r="863" spans="1:6" x14ac:dyDescent="0.35">
      <c r="A863" s="12" t="s">
        <v>642</v>
      </c>
      <c r="B863" s="12" t="s">
        <v>648</v>
      </c>
      <c r="C863" s="13">
        <v>144745.58799999999</v>
      </c>
      <c r="D863" s="13">
        <v>85858.187999999995</v>
      </c>
      <c r="E863" s="13">
        <v>58887.399999999994</v>
      </c>
      <c r="F863" s="13">
        <v>0</v>
      </c>
    </row>
    <row r="864" spans="1:6" x14ac:dyDescent="0.35">
      <c r="A864" s="12" t="s">
        <v>642</v>
      </c>
      <c r="B864" s="12" t="s">
        <v>973</v>
      </c>
      <c r="C864" s="13">
        <v>67074.739499999996</v>
      </c>
      <c r="D864" s="13">
        <v>0</v>
      </c>
      <c r="E864" s="13">
        <v>50349.239500000003</v>
      </c>
      <c r="F864" s="13">
        <v>16725.5</v>
      </c>
    </row>
    <row r="865" spans="1:6" x14ac:dyDescent="0.35">
      <c r="A865" s="12" t="s">
        <v>642</v>
      </c>
      <c r="B865" s="12" t="s">
        <v>974</v>
      </c>
      <c r="C865" s="13">
        <v>235993.0325</v>
      </c>
      <c r="D865" s="13">
        <v>1605.72</v>
      </c>
      <c r="E865" s="13">
        <v>104207.5125</v>
      </c>
      <c r="F865" s="13">
        <v>130179.79999999999</v>
      </c>
    </row>
    <row r="866" spans="1:6" x14ac:dyDescent="0.35">
      <c r="A866" s="12" t="s">
        <v>642</v>
      </c>
      <c r="B866" s="12" t="s">
        <v>649</v>
      </c>
      <c r="C866" s="13">
        <v>19998.9375</v>
      </c>
      <c r="D866" s="13">
        <v>0</v>
      </c>
      <c r="E866" s="13">
        <v>19203.4375</v>
      </c>
      <c r="F866" s="13">
        <v>795.49999999999989</v>
      </c>
    </row>
    <row r="867" spans="1:6" x14ac:dyDescent="0.35">
      <c r="A867" s="12" t="s">
        <v>642</v>
      </c>
      <c r="B867" s="12" t="s">
        <v>818</v>
      </c>
      <c r="C867" s="13">
        <v>58159.9375</v>
      </c>
      <c r="D867" s="13">
        <v>0</v>
      </c>
      <c r="E867" s="13">
        <v>45875.9375</v>
      </c>
      <c r="F867" s="13">
        <v>12284</v>
      </c>
    </row>
    <row r="868" spans="1:6" x14ac:dyDescent="0.35">
      <c r="A868" s="12" t="s">
        <v>642</v>
      </c>
      <c r="B868" s="12" t="s">
        <v>975</v>
      </c>
      <c r="C868" s="13">
        <v>228426.64300000001</v>
      </c>
      <c r="D868" s="13">
        <v>62704.286999999997</v>
      </c>
      <c r="E868" s="13">
        <v>107218.79999999999</v>
      </c>
      <c r="F868" s="13">
        <v>58503.555999999997</v>
      </c>
    </row>
    <row r="869" spans="1:6" x14ac:dyDescent="0.35">
      <c r="A869" s="12" t="s">
        <v>642</v>
      </c>
      <c r="B869" s="12" t="s">
        <v>650</v>
      </c>
      <c r="C869" s="13">
        <v>139370.38949999999</v>
      </c>
      <c r="D869" s="13">
        <v>26565.95</v>
      </c>
      <c r="E869" s="13">
        <v>112084.43949999998</v>
      </c>
      <c r="F869" s="13">
        <v>720</v>
      </c>
    </row>
    <row r="870" spans="1:6" x14ac:dyDescent="0.35">
      <c r="A870" s="12" t="s">
        <v>642</v>
      </c>
      <c r="B870" s="12" t="s">
        <v>651</v>
      </c>
      <c r="C870" s="13">
        <v>327188.87049999996</v>
      </c>
      <c r="D870" s="13">
        <v>51801.123</v>
      </c>
      <c r="E870" s="13">
        <v>275387.74749999994</v>
      </c>
      <c r="F870" s="13">
        <v>0</v>
      </c>
    </row>
    <row r="871" spans="1:6" x14ac:dyDescent="0.35">
      <c r="A871" s="12" t="s">
        <v>642</v>
      </c>
      <c r="B871" s="12" t="s">
        <v>976</v>
      </c>
      <c r="C871" s="13">
        <v>350282.98139999999</v>
      </c>
      <c r="D871" s="13">
        <v>27631.957000000002</v>
      </c>
      <c r="E871" s="13">
        <v>316343.02439999999</v>
      </c>
      <c r="F871" s="13">
        <v>6308</v>
      </c>
    </row>
    <row r="872" spans="1:6" x14ac:dyDescent="0.35">
      <c r="A872" s="12" t="s">
        <v>642</v>
      </c>
      <c r="B872" s="12" t="s">
        <v>977</v>
      </c>
      <c r="C872" s="13">
        <v>215356.47010000001</v>
      </c>
      <c r="D872" s="13">
        <v>60505.487999999998</v>
      </c>
      <c r="E872" s="13">
        <v>116330.98209999999</v>
      </c>
      <c r="F872" s="13">
        <v>38520</v>
      </c>
    </row>
    <row r="873" spans="1:6" x14ac:dyDescent="0.35">
      <c r="A873" s="12" t="s">
        <v>642</v>
      </c>
      <c r="B873" s="12" t="s">
        <v>652</v>
      </c>
      <c r="C873" s="13">
        <v>210063.8395</v>
      </c>
      <c r="D873" s="13">
        <v>51839</v>
      </c>
      <c r="E873" s="13">
        <v>105812.3395</v>
      </c>
      <c r="F873" s="13">
        <v>52412.5</v>
      </c>
    </row>
    <row r="874" spans="1:6" x14ac:dyDescent="0.35">
      <c r="A874" s="12" t="s">
        <v>642</v>
      </c>
      <c r="B874" s="12" t="s">
        <v>653</v>
      </c>
      <c r="C874" s="13">
        <v>7266.6</v>
      </c>
      <c r="D874" s="13">
        <v>0</v>
      </c>
      <c r="E874" s="13">
        <v>6786</v>
      </c>
      <c r="F874" s="13">
        <v>480.6</v>
      </c>
    </row>
    <row r="875" spans="1:6" x14ac:dyDescent="0.35">
      <c r="A875" s="12" t="s">
        <v>642</v>
      </c>
      <c r="B875" s="12" t="s">
        <v>978</v>
      </c>
      <c r="C875" s="13">
        <v>120368.8125</v>
      </c>
      <c r="D875" s="13">
        <v>20282.34</v>
      </c>
      <c r="E875" s="13">
        <v>100086.4725</v>
      </c>
      <c r="F875" s="13">
        <v>0</v>
      </c>
    </row>
    <row r="876" spans="1:6" x14ac:dyDescent="0.35">
      <c r="A876" s="12" t="s">
        <v>642</v>
      </c>
      <c r="B876" s="12" t="s">
        <v>654</v>
      </c>
      <c r="C876" s="13">
        <v>83483.714999999997</v>
      </c>
      <c r="D876" s="13">
        <v>22283.764999999999</v>
      </c>
      <c r="E876" s="13">
        <v>44994.95</v>
      </c>
      <c r="F876" s="13">
        <v>16205</v>
      </c>
    </row>
    <row r="877" spans="1:6" x14ac:dyDescent="0.35">
      <c r="A877" s="12" t="s">
        <v>997</v>
      </c>
      <c r="B877" s="12" t="s">
        <v>655</v>
      </c>
      <c r="C877" s="13">
        <v>2345.5219999999999</v>
      </c>
      <c r="D877" s="13">
        <v>2345.5219999999999</v>
      </c>
      <c r="E877" s="13">
        <v>0</v>
      </c>
      <c r="F877" s="13">
        <v>0</v>
      </c>
    </row>
    <row r="878" spans="1:6" x14ac:dyDescent="0.35">
      <c r="A878" s="12" t="s">
        <v>997</v>
      </c>
      <c r="B878" s="12" t="s">
        <v>656</v>
      </c>
      <c r="C878" s="13">
        <v>239.95950000000002</v>
      </c>
      <c r="D878" s="13">
        <v>239.95950000000002</v>
      </c>
      <c r="E878" s="13">
        <v>0</v>
      </c>
      <c r="F878" s="13">
        <v>0</v>
      </c>
    </row>
    <row r="879" spans="1:6" x14ac:dyDescent="0.35">
      <c r="A879" s="12" t="s">
        <v>997</v>
      </c>
      <c r="B879" s="12" t="s">
        <v>657</v>
      </c>
      <c r="C879" s="13">
        <v>1647.8045</v>
      </c>
      <c r="D879" s="13">
        <v>1647.8045</v>
      </c>
      <c r="E879" s="13">
        <v>0</v>
      </c>
      <c r="F879" s="13">
        <v>0</v>
      </c>
    </row>
    <row r="880" spans="1:6" x14ac:dyDescent="0.35">
      <c r="A880" s="12" t="s">
        <v>997</v>
      </c>
      <c r="B880" s="12" t="s">
        <v>716</v>
      </c>
      <c r="C880" s="13">
        <v>6590.3969999999999</v>
      </c>
      <c r="D880" s="13">
        <v>6590.3969999999999</v>
      </c>
      <c r="E880" s="13">
        <v>0</v>
      </c>
      <c r="F880" s="13">
        <v>0</v>
      </c>
    </row>
    <row r="881" spans="1:6" x14ac:dyDescent="0.35">
      <c r="A881" s="12" t="s">
        <v>997</v>
      </c>
      <c r="B881" s="12" t="s">
        <v>658</v>
      </c>
      <c r="C881" s="13">
        <v>97.085999999999999</v>
      </c>
      <c r="D881" s="13">
        <v>97.085999999999999</v>
      </c>
      <c r="E881" s="13">
        <v>0</v>
      </c>
      <c r="F881" s="13">
        <v>0</v>
      </c>
    </row>
    <row r="882" spans="1:6" x14ac:dyDescent="0.35">
      <c r="A882" s="12" t="s">
        <v>997</v>
      </c>
      <c r="B882" s="12" t="s">
        <v>659</v>
      </c>
      <c r="C882" s="13">
        <v>18417.956500000004</v>
      </c>
      <c r="D882" s="13">
        <v>18417.956500000004</v>
      </c>
      <c r="E882" s="13">
        <v>0</v>
      </c>
      <c r="F882" s="13">
        <v>0</v>
      </c>
    </row>
    <row r="883" spans="1:6" x14ac:dyDescent="0.35">
      <c r="A883" s="12" t="s">
        <v>997</v>
      </c>
      <c r="B883" s="12" t="s">
        <v>660</v>
      </c>
      <c r="C883" s="13">
        <v>22926.8485</v>
      </c>
      <c r="D883" s="13">
        <v>22926.8485</v>
      </c>
      <c r="E883" s="13">
        <v>0</v>
      </c>
      <c r="F883" s="13">
        <v>0</v>
      </c>
    </row>
    <row r="884" spans="1:6" x14ac:dyDescent="0.35">
      <c r="A884" s="12" t="s">
        <v>997</v>
      </c>
      <c r="B884" s="12" t="s">
        <v>661</v>
      </c>
      <c r="C884" s="13">
        <v>30268.842000000004</v>
      </c>
      <c r="D884" s="13">
        <v>30268.842000000004</v>
      </c>
      <c r="E884" s="13">
        <v>0</v>
      </c>
      <c r="F884" s="13">
        <v>0</v>
      </c>
    </row>
    <row r="885" spans="1:6" x14ac:dyDescent="0.35">
      <c r="A885" s="12" t="s">
        <v>997</v>
      </c>
      <c r="B885" s="12" t="s">
        <v>662</v>
      </c>
      <c r="C885" s="13">
        <v>1237.0215000000001</v>
      </c>
      <c r="D885" s="13">
        <v>1237.0215000000001</v>
      </c>
      <c r="E885" s="13">
        <v>0</v>
      </c>
      <c r="F885" s="13">
        <v>0</v>
      </c>
    </row>
    <row r="886" spans="1:6" x14ac:dyDescent="0.35">
      <c r="A886" s="12" t="s">
        <v>663</v>
      </c>
      <c r="B886" s="12" t="s">
        <v>861</v>
      </c>
      <c r="C886" s="14"/>
      <c r="D886" s="14"/>
      <c r="E886" s="14"/>
      <c r="F886" s="14"/>
    </row>
    <row r="887" spans="1:6" x14ac:dyDescent="0.35">
      <c r="A887" s="12" t="s">
        <v>663</v>
      </c>
      <c r="B887" s="12" t="s">
        <v>819</v>
      </c>
      <c r="C887" s="13">
        <v>900.5</v>
      </c>
      <c r="D887" s="13">
        <v>900.5</v>
      </c>
      <c r="E887" s="13">
        <v>0</v>
      </c>
      <c r="F887" s="13">
        <v>0</v>
      </c>
    </row>
    <row r="888" spans="1:6" x14ac:dyDescent="0.35">
      <c r="A888" s="12" t="s">
        <v>663</v>
      </c>
      <c r="B888" s="12" t="s">
        <v>820</v>
      </c>
      <c r="C888" s="13">
        <v>35431.324000000001</v>
      </c>
      <c r="D888" s="13">
        <v>22975.3</v>
      </c>
      <c r="E888" s="13">
        <v>12456.024000000001</v>
      </c>
      <c r="F888" s="13">
        <v>0</v>
      </c>
    </row>
    <row r="889" spans="1:6" x14ac:dyDescent="0.35">
      <c r="A889" s="12" t="s">
        <v>663</v>
      </c>
      <c r="B889" s="12" t="s">
        <v>664</v>
      </c>
      <c r="C889" s="13">
        <v>54279.315000000002</v>
      </c>
      <c r="D889" s="13">
        <v>22675.794999999998</v>
      </c>
      <c r="E889" s="13">
        <v>0</v>
      </c>
      <c r="F889" s="13">
        <v>31603.52</v>
      </c>
    </row>
    <row r="890" spans="1:6" x14ac:dyDescent="0.35">
      <c r="A890" s="12" t="s">
        <v>663</v>
      </c>
      <c r="B890" s="12" t="s">
        <v>665</v>
      </c>
      <c r="C890" s="13">
        <v>0</v>
      </c>
      <c r="D890" s="13">
        <v>0</v>
      </c>
      <c r="E890" s="13">
        <v>0</v>
      </c>
      <c r="F890" s="13">
        <v>0</v>
      </c>
    </row>
    <row r="891" spans="1:6" x14ac:dyDescent="0.35">
      <c r="A891" s="12" t="s">
        <v>663</v>
      </c>
      <c r="B891" s="12" t="s">
        <v>666</v>
      </c>
      <c r="C891" s="13">
        <v>9678.4500000000007</v>
      </c>
      <c r="D891" s="13">
        <v>8528.6</v>
      </c>
      <c r="E891" s="13">
        <v>1149.8500000000001</v>
      </c>
      <c r="F891" s="13">
        <v>0</v>
      </c>
    </row>
    <row r="892" spans="1:6" x14ac:dyDescent="0.35">
      <c r="A892" s="12" t="s">
        <v>663</v>
      </c>
      <c r="B892" s="12" t="s">
        <v>667</v>
      </c>
      <c r="C892" s="13">
        <v>751.47900000000004</v>
      </c>
      <c r="D892" s="13">
        <v>751.47900000000004</v>
      </c>
      <c r="E892" s="13">
        <v>0</v>
      </c>
      <c r="F892" s="13">
        <v>0</v>
      </c>
    </row>
    <row r="893" spans="1:6" x14ac:dyDescent="0.35">
      <c r="A893" s="12" t="s">
        <v>663</v>
      </c>
      <c r="B893" s="12" t="s">
        <v>668</v>
      </c>
      <c r="C893" s="13">
        <v>8817.1319999999996</v>
      </c>
      <c r="D893" s="13">
        <v>3077.3070000000002</v>
      </c>
      <c r="E893" s="13">
        <v>5739.8249999999998</v>
      </c>
      <c r="F893" s="13">
        <v>0</v>
      </c>
    </row>
    <row r="894" spans="1:6" ht="29" x14ac:dyDescent="0.35">
      <c r="A894" s="12" t="s">
        <v>663</v>
      </c>
      <c r="B894" s="12" t="s">
        <v>979</v>
      </c>
      <c r="C894" s="13">
        <v>52854.242999999995</v>
      </c>
      <c r="D894" s="13">
        <v>34064.123999999996</v>
      </c>
      <c r="E894" s="13">
        <v>18683.119000000002</v>
      </c>
      <c r="F894" s="13">
        <v>107</v>
      </c>
    </row>
    <row r="895" spans="1:6" x14ac:dyDescent="0.35">
      <c r="A895" s="12" t="s">
        <v>663</v>
      </c>
      <c r="B895" s="12" t="s">
        <v>821</v>
      </c>
      <c r="C895" s="13">
        <v>17878.481</v>
      </c>
      <c r="D895" s="13">
        <v>8525.89</v>
      </c>
      <c r="E895" s="13">
        <v>9352.5910000000003</v>
      </c>
      <c r="F895" s="13">
        <v>0</v>
      </c>
    </row>
    <row r="896" spans="1:6" x14ac:dyDescent="0.35">
      <c r="A896" s="12" t="s">
        <v>663</v>
      </c>
      <c r="B896" s="12" t="s">
        <v>669</v>
      </c>
      <c r="C896" s="13">
        <v>0</v>
      </c>
      <c r="D896" s="13">
        <v>0</v>
      </c>
      <c r="E896" s="13">
        <v>0</v>
      </c>
      <c r="F896" s="13">
        <v>0</v>
      </c>
    </row>
    <row r="897" spans="1:6" x14ac:dyDescent="0.35">
      <c r="A897" s="12" t="s">
        <v>663</v>
      </c>
      <c r="B897" s="12" t="s">
        <v>862</v>
      </c>
      <c r="C897" s="14"/>
      <c r="D897" s="14"/>
      <c r="E897" s="14"/>
      <c r="F897" s="14"/>
    </row>
    <row r="898" spans="1:6" x14ac:dyDescent="0.35">
      <c r="A898" s="12" t="s">
        <v>663</v>
      </c>
      <c r="B898" s="12" t="s">
        <v>822</v>
      </c>
      <c r="C898" s="13">
        <v>13837.857</v>
      </c>
      <c r="D898" s="13">
        <v>13837.857</v>
      </c>
      <c r="E898" s="13">
        <v>0</v>
      </c>
      <c r="F898" s="13">
        <v>0</v>
      </c>
    </row>
    <row r="899" spans="1:6" x14ac:dyDescent="0.35">
      <c r="A899" s="12" t="s">
        <v>663</v>
      </c>
      <c r="B899" s="12" t="s">
        <v>670</v>
      </c>
      <c r="C899" s="13">
        <v>22008.493999999999</v>
      </c>
      <c r="D899" s="13">
        <v>15178.470000000001</v>
      </c>
      <c r="E899" s="13">
        <v>0</v>
      </c>
      <c r="F899" s="13">
        <v>6830.0239999999994</v>
      </c>
    </row>
    <row r="900" spans="1:6" x14ac:dyDescent="0.35">
      <c r="A900" s="12" t="s">
        <v>663</v>
      </c>
      <c r="B900" s="12" t="s">
        <v>671</v>
      </c>
      <c r="C900" s="13">
        <v>733.53100000000006</v>
      </c>
      <c r="D900" s="13">
        <v>731.65100000000007</v>
      </c>
      <c r="E900" s="13">
        <v>0</v>
      </c>
      <c r="F900" s="13">
        <v>1.88</v>
      </c>
    </row>
    <row r="901" spans="1:6" x14ac:dyDescent="0.35">
      <c r="A901" s="12" t="s">
        <v>663</v>
      </c>
      <c r="B901" s="12" t="s">
        <v>672</v>
      </c>
      <c r="C901" s="13">
        <v>2902.9479999999994</v>
      </c>
      <c r="D901" s="13">
        <v>1704.5479999999998</v>
      </c>
      <c r="E901" s="13">
        <v>0</v>
      </c>
      <c r="F901" s="13">
        <v>1198.3999999999999</v>
      </c>
    </row>
    <row r="902" spans="1:6" x14ac:dyDescent="0.35">
      <c r="A902" s="12" t="s">
        <v>663</v>
      </c>
      <c r="B902" s="12" t="s">
        <v>673</v>
      </c>
      <c r="C902" s="13">
        <v>0</v>
      </c>
      <c r="D902" s="13">
        <v>0</v>
      </c>
      <c r="E902" s="13">
        <v>0</v>
      </c>
      <c r="F902" s="13">
        <v>0</v>
      </c>
    </row>
    <row r="903" spans="1:6" ht="29" x14ac:dyDescent="0.35">
      <c r="A903" s="12" t="s">
        <v>663</v>
      </c>
      <c r="B903" s="12" t="s">
        <v>823</v>
      </c>
      <c r="C903" s="13">
        <v>24519.241099999999</v>
      </c>
      <c r="D903" s="13">
        <v>9832.0619999999999</v>
      </c>
      <c r="E903" s="13">
        <v>13766.481100000001</v>
      </c>
      <c r="F903" s="13">
        <v>920.69799999999998</v>
      </c>
    </row>
    <row r="904" spans="1:6" x14ac:dyDescent="0.35">
      <c r="A904" s="12" t="s">
        <v>663</v>
      </c>
      <c r="B904" s="12" t="s">
        <v>674</v>
      </c>
      <c r="C904" s="13">
        <v>107230.41619999999</v>
      </c>
      <c r="D904" s="13">
        <v>32707.379000000001</v>
      </c>
      <c r="E904" s="13">
        <v>74523.037199999992</v>
      </c>
      <c r="F904" s="13">
        <v>0</v>
      </c>
    </row>
    <row r="905" spans="1:6" x14ac:dyDescent="0.35">
      <c r="A905" s="12" t="s">
        <v>663</v>
      </c>
      <c r="B905" s="12" t="s">
        <v>675</v>
      </c>
      <c r="C905" s="13">
        <v>17420.061999999998</v>
      </c>
      <c r="D905" s="13">
        <v>17420.061999999998</v>
      </c>
      <c r="E905" s="13">
        <v>0</v>
      </c>
      <c r="F905" s="13">
        <v>0</v>
      </c>
    </row>
    <row r="906" spans="1:6" x14ac:dyDescent="0.35">
      <c r="A906" s="12" t="s">
        <v>663</v>
      </c>
      <c r="B906" s="12" t="s">
        <v>676</v>
      </c>
      <c r="C906" s="13">
        <v>1767.7440000000001</v>
      </c>
      <c r="D906" s="13">
        <v>1767.7440000000001</v>
      </c>
      <c r="E906" s="13">
        <v>0</v>
      </c>
      <c r="F906" s="13">
        <v>0</v>
      </c>
    </row>
    <row r="907" spans="1:6" x14ac:dyDescent="0.35">
      <c r="A907" s="12" t="s">
        <v>663</v>
      </c>
      <c r="B907" s="12" t="s">
        <v>677</v>
      </c>
      <c r="C907" s="13">
        <v>267.3</v>
      </c>
      <c r="D907" s="13">
        <v>267.3</v>
      </c>
      <c r="E907" s="13">
        <v>0</v>
      </c>
      <c r="F907" s="13">
        <v>0</v>
      </c>
    </row>
    <row r="908" spans="1:6" x14ac:dyDescent="0.35">
      <c r="A908" s="12" t="s">
        <v>663</v>
      </c>
      <c r="B908" s="12" t="s">
        <v>678</v>
      </c>
      <c r="C908" s="13">
        <v>2578.85</v>
      </c>
      <c r="D908" s="13">
        <v>2578.85</v>
      </c>
      <c r="E908" s="13">
        <v>0</v>
      </c>
      <c r="F908" s="13">
        <v>0</v>
      </c>
    </row>
    <row r="909" spans="1:6" x14ac:dyDescent="0.35">
      <c r="A909" s="12" t="s">
        <v>679</v>
      </c>
      <c r="B909" s="12" t="s">
        <v>680</v>
      </c>
      <c r="C909" s="13">
        <v>690.26589999999999</v>
      </c>
      <c r="D909" s="13">
        <v>0</v>
      </c>
      <c r="E909" s="13">
        <v>690.26589999999999</v>
      </c>
      <c r="F909" s="13">
        <v>0</v>
      </c>
    </row>
    <row r="910" spans="1:6" x14ac:dyDescent="0.35">
      <c r="A910" s="12" t="s">
        <v>679</v>
      </c>
      <c r="B910" s="12" t="s">
        <v>980</v>
      </c>
      <c r="C910" s="13">
        <v>76948.00440000002</v>
      </c>
      <c r="D910" s="13">
        <v>60115.606000000007</v>
      </c>
      <c r="E910" s="13">
        <v>15397.020400000001</v>
      </c>
      <c r="F910" s="13">
        <v>1435.3779999999999</v>
      </c>
    </row>
    <row r="911" spans="1:6" x14ac:dyDescent="0.35">
      <c r="A911" s="12" t="s">
        <v>679</v>
      </c>
      <c r="B911" s="12" t="s">
        <v>681</v>
      </c>
      <c r="C911" s="13">
        <v>116846.061</v>
      </c>
      <c r="D911" s="13">
        <v>86027.812000000005</v>
      </c>
      <c r="E911" s="13">
        <v>15401.848999999998</v>
      </c>
      <c r="F911" s="13">
        <v>15416.400000000001</v>
      </c>
    </row>
    <row r="912" spans="1:6" x14ac:dyDescent="0.35">
      <c r="A912" s="12" t="s">
        <v>679</v>
      </c>
      <c r="B912" s="12" t="s">
        <v>682</v>
      </c>
      <c r="C912" s="13">
        <v>194986.63099999996</v>
      </c>
      <c r="D912" s="13">
        <v>35745.266000000003</v>
      </c>
      <c r="E912" s="13">
        <v>131168.52499999999</v>
      </c>
      <c r="F912" s="13">
        <v>28072.840000000004</v>
      </c>
    </row>
    <row r="913" spans="1:6" x14ac:dyDescent="0.35">
      <c r="A913" s="12" t="s">
        <v>679</v>
      </c>
      <c r="B913" s="12" t="s">
        <v>683</v>
      </c>
      <c r="C913" s="13">
        <v>1112.8999999999999</v>
      </c>
      <c r="D913" s="13">
        <v>1112.8999999999999</v>
      </c>
      <c r="E913" s="13">
        <v>0</v>
      </c>
      <c r="F913" s="13">
        <v>0</v>
      </c>
    </row>
    <row r="914" spans="1:6" x14ac:dyDescent="0.35">
      <c r="A914" s="12" t="s">
        <v>679</v>
      </c>
      <c r="B914" s="12" t="s">
        <v>684</v>
      </c>
      <c r="C914" s="13">
        <v>12047.865</v>
      </c>
      <c r="D914" s="13">
        <v>12047.865</v>
      </c>
      <c r="E914" s="13">
        <v>0</v>
      </c>
      <c r="F914" s="13">
        <v>0</v>
      </c>
    </row>
    <row r="915" spans="1:6" x14ac:dyDescent="0.35">
      <c r="A915" s="12" t="s">
        <v>679</v>
      </c>
      <c r="B915" s="12" t="s">
        <v>824</v>
      </c>
      <c r="C915" s="13">
        <v>41702.913999999997</v>
      </c>
      <c r="D915" s="13">
        <v>17850.814000000002</v>
      </c>
      <c r="E915" s="13">
        <v>22054.5</v>
      </c>
      <c r="F915" s="13">
        <v>1797.6</v>
      </c>
    </row>
    <row r="916" spans="1:6" x14ac:dyDescent="0.35">
      <c r="A916" s="12" t="s">
        <v>679</v>
      </c>
      <c r="B916" s="12" t="s">
        <v>685</v>
      </c>
      <c r="C916" s="13">
        <v>43515.760500000004</v>
      </c>
      <c r="D916" s="13">
        <v>36310.347999999998</v>
      </c>
      <c r="E916" s="13">
        <v>7205.4125000000004</v>
      </c>
      <c r="F916" s="13">
        <v>0</v>
      </c>
    </row>
    <row r="917" spans="1:6" x14ac:dyDescent="0.35">
      <c r="A917" s="12" t="s">
        <v>679</v>
      </c>
      <c r="B917" s="12" t="s">
        <v>686</v>
      </c>
      <c r="C917" s="13">
        <v>54013.504000000001</v>
      </c>
      <c r="D917" s="13">
        <v>35825.066000000006</v>
      </c>
      <c r="E917" s="13">
        <v>17026.438000000002</v>
      </c>
      <c r="F917" s="13">
        <v>1162</v>
      </c>
    </row>
    <row r="918" spans="1:6" x14ac:dyDescent="0.35">
      <c r="A918" s="12" t="s">
        <v>679</v>
      </c>
      <c r="B918" s="12" t="s">
        <v>687</v>
      </c>
      <c r="C918" s="13">
        <v>120283.35900000001</v>
      </c>
      <c r="D918" s="13">
        <v>88030.228000000003</v>
      </c>
      <c r="E918" s="13">
        <v>30989.703000000001</v>
      </c>
      <c r="F918" s="13">
        <v>1263.4280000000001</v>
      </c>
    </row>
    <row r="919" spans="1:6" x14ac:dyDescent="0.35">
      <c r="A919" s="12" t="s">
        <v>679</v>
      </c>
      <c r="B919" s="12" t="s">
        <v>863</v>
      </c>
      <c r="C919" s="14"/>
      <c r="D919" s="14"/>
      <c r="E919" s="14"/>
      <c r="F919" s="14"/>
    </row>
    <row r="920" spans="1:6" x14ac:dyDescent="0.35">
      <c r="A920" s="12" t="s">
        <v>679</v>
      </c>
      <c r="B920" s="12" t="s">
        <v>825</v>
      </c>
      <c r="C920" s="13">
        <v>13543.783000000001</v>
      </c>
      <c r="D920" s="13">
        <v>13543.783000000001</v>
      </c>
      <c r="E920" s="13">
        <v>0</v>
      </c>
      <c r="F920" s="13">
        <v>0</v>
      </c>
    </row>
    <row r="921" spans="1:6" ht="29" x14ac:dyDescent="0.35">
      <c r="A921" s="12" t="s">
        <v>679</v>
      </c>
      <c r="B921" s="12" t="s">
        <v>981</v>
      </c>
      <c r="C921" s="13">
        <v>198067.52549999996</v>
      </c>
      <c r="D921" s="13">
        <v>139690.34799999997</v>
      </c>
      <c r="E921" s="13">
        <v>58286.713499999998</v>
      </c>
      <c r="F921" s="13">
        <v>90.463999999999999</v>
      </c>
    </row>
    <row r="922" spans="1:6" x14ac:dyDescent="0.35">
      <c r="A922" s="12" t="s">
        <v>679</v>
      </c>
      <c r="B922" s="12" t="s">
        <v>688</v>
      </c>
      <c r="C922" s="13">
        <v>13807.19</v>
      </c>
      <c r="D922" s="13">
        <v>10979.69</v>
      </c>
      <c r="E922" s="13">
        <v>2827.5</v>
      </c>
      <c r="F922" s="13">
        <v>0</v>
      </c>
    </row>
    <row r="923" spans="1:6" x14ac:dyDescent="0.35">
      <c r="A923" s="12" t="s">
        <v>679</v>
      </c>
      <c r="B923" s="12" t="s">
        <v>689</v>
      </c>
      <c r="C923" s="13">
        <v>0</v>
      </c>
      <c r="D923" s="13">
        <v>0</v>
      </c>
      <c r="E923" s="13">
        <v>0</v>
      </c>
      <c r="F923" s="13">
        <v>0</v>
      </c>
    </row>
    <row r="924" spans="1:6" x14ac:dyDescent="0.35">
      <c r="A924" s="12" t="s">
        <v>679</v>
      </c>
      <c r="B924" s="12" t="s">
        <v>690</v>
      </c>
      <c r="C924" s="13">
        <v>28204.558499999999</v>
      </c>
      <c r="D924" s="13">
        <v>16105.870999999999</v>
      </c>
      <c r="E924" s="13">
        <v>9684.1875</v>
      </c>
      <c r="F924" s="13">
        <v>2414.5</v>
      </c>
    </row>
    <row r="925" spans="1:6" x14ac:dyDescent="0.35">
      <c r="A925" s="12" t="s">
        <v>679</v>
      </c>
      <c r="B925" s="12" t="s">
        <v>691</v>
      </c>
      <c r="C925" s="13">
        <v>878.55000000000007</v>
      </c>
      <c r="D925" s="13">
        <v>878.55000000000007</v>
      </c>
      <c r="E925" s="13">
        <v>0</v>
      </c>
      <c r="F925" s="13">
        <v>0</v>
      </c>
    </row>
    <row r="926" spans="1:6" x14ac:dyDescent="0.35">
      <c r="A926" s="12" t="s">
        <v>679</v>
      </c>
      <c r="B926" s="12" t="s">
        <v>864</v>
      </c>
      <c r="C926" s="14"/>
      <c r="D926" s="14"/>
      <c r="E926" s="14"/>
      <c r="F926" s="14"/>
    </row>
    <row r="927" spans="1:6" x14ac:dyDescent="0.35">
      <c r="A927" s="12" t="s">
        <v>679</v>
      </c>
      <c r="B927" s="12" t="s">
        <v>982</v>
      </c>
      <c r="C927" s="13">
        <v>30742.570999999996</v>
      </c>
      <c r="D927" s="13">
        <v>25438.443999999996</v>
      </c>
      <c r="E927" s="13">
        <v>2447.5</v>
      </c>
      <c r="F927" s="13">
        <v>2856.627</v>
      </c>
    </row>
    <row r="928" spans="1:6" x14ac:dyDescent="0.35">
      <c r="A928" s="12" t="s">
        <v>679</v>
      </c>
      <c r="B928" s="12" t="s">
        <v>983</v>
      </c>
      <c r="C928" s="13">
        <v>1688.7249999999999</v>
      </c>
      <c r="D928" s="13">
        <v>1688.7249999999999</v>
      </c>
      <c r="E928" s="13">
        <v>0</v>
      </c>
      <c r="F928" s="13">
        <v>0</v>
      </c>
    </row>
    <row r="929" spans="1:6" x14ac:dyDescent="0.35">
      <c r="A929" s="12" t="s">
        <v>679</v>
      </c>
      <c r="B929" s="12" t="s">
        <v>984</v>
      </c>
      <c r="C929" s="13">
        <v>107053.45499999999</v>
      </c>
      <c r="D929" s="13">
        <v>84834.839999999982</v>
      </c>
      <c r="E929" s="13">
        <v>22218.615000000002</v>
      </c>
      <c r="F929" s="13">
        <v>0</v>
      </c>
    </row>
    <row r="930" spans="1:6" x14ac:dyDescent="0.35">
      <c r="A930" s="12" t="s">
        <v>679</v>
      </c>
      <c r="B930" s="12" t="s">
        <v>692</v>
      </c>
      <c r="C930" s="13">
        <v>282.5</v>
      </c>
      <c r="D930" s="13">
        <v>282.5</v>
      </c>
      <c r="E930" s="13">
        <v>0</v>
      </c>
      <c r="F930" s="13">
        <v>0</v>
      </c>
    </row>
    <row r="931" spans="1:6" x14ac:dyDescent="0.35">
      <c r="A931" s="12" t="s">
        <v>679</v>
      </c>
      <c r="B931" s="12" t="s">
        <v>693</v>
      </c>
      <c r="C931" s="13">
        <v>171.2</v>
      </c>
      <c r="D931" s="13">
        <v>0</v>
      </c>
      <c r="E931" s="13">
        <v>0</v>
      </c>
      <c r="F931" s="13">
        <v>171.2</v>
      </c>
    </row>
    <row r="932" spans="1:6" x14ac:dyDescent="0.35">
      <c r="A932" s="12" t="s">
        <v>679</v>
      </c>
      <c r="B932" s="12" t="s">
        <v>985</v>
      </c>
      <c r="C932" s="13">
        <v>35.736000000000004</v>
      </c>
      <c r="D932" s="13">
        <v>35.736000000000004</v>
      </c>
      <c r="E932" s="13">
        <v>0</v>
      </c>
      <c r="F932" s="13">
        <v>0</v>
      </c>
    </row>
    <row r="933" spans="1:6" x14ac:dyDescent="0.35">
      <c r="A933" s="12" t="s">
        <v>679</v>
      </c>
      <c r="B933" s="12" t="s">
        <v>986</v>
      </c>
      <c r="C933" s="13">
        <v>335.20800000000003</v>
      </c>
      <c r="D933" s="13">
        <v>335.20800000000003</v>
      </c>
      <c r="E933" s="13">
        <v>0</v>
      </c>
      <c r="F933" s="13">
        <v>0</v>
      </c>
    </row>
    <row r="934" spans="1:6" x14ac:dyDescent="0.35">
      <c r="A934" s="12" t="s">
        <v>679</v>
      </c>
      <c r="B934" s="12" t="s">
        <v>694</v>
      </c>
      <c r="C934" s="13">
        <v>2641.1400000000003</v>
      </c>
      <c r="D934" s="13">
        <v>2641.1400000000003</v>
      </c>
      <c r="E934" s="13">
        <v>0</v>
      </c>
      <c r="F934" s="13">
        <v>0</v>
      </c>
    </row>
    <row r="935" spans="1:6" x14ac:dyDescent="0.35">
      <c r="A935" s="12" t="s">
        <v>679</v>
      </c>
      <c r="B935" s="12" t="s">
        <v>987</v>
      </c>
      <c r="C935" s="13">
        <v>8649.2829999999994</v>
      </c>
      <c r="D935" s="13">
        <v>2287.4079999999999</v>
      </c>
      <c r="E935" s="13">
        <v>6361.875</v>
      </c>
      <c r="F935" s="13">
        <v>0</v>
      </c>
    </row>
    <row r="936" spans="1:6" x14ac:dyDescent="0.35">
      <c r="A936" s="12" t="s">
        <v>679</v>
      </c>
      <c r="B936" s="12" t="s">
        <v>988</v>
      </c>
      <c r="C936" s="13">
        <v>112610.7335</v>
      </c>
      <c r="D936" s="13">
        <v>103446.296</v>
      </c>
      <c r="E936" s="13">
        <v>6008.4375</v>
      </c>
      <c r="F936" s="13">
        <v>3156</v>
      </c>
    </row>
    <row r="937" spans="1:6" ht="29" x14ac:dyDescent="0.35">
      <c r="A937" s="12" t="s">
        <v>679</v>
      </c>
      <c r="B937" s="12" t="s">
        <v>695</v>
      </c>
      <c r="C937" s="13">
        <v>134969.43299999999</v>
      </c>
      <c r="D937" s="13">
        <v>93278.857999999993</v>
      </c>
      <c r="E937" s="13">
        <v>41690.574999999997</v>
      </c>
      <c r="F937" s="13">
        <v>0</v>
      </c>
    </row>
    <row r="938" spans="1:6" x14ac:dyDescent="0.35">
      <c r="A938" s="12" t="s">
        <v>679</v>
      </c>
      <c r="B938" s="12" t="s">
        <v>696</v>
      </c>
      <c r="C938" s="13">
        <v>9126.4369999999999</v>
      </c>
      <c r="D938" s="13">
        <v>4892.6329999999998</v>
      </c>
      <c r="E938" s="13">
        <v>3770</v>
      </c>
      <c r="F938" s="13">
        <v>463.80400000000003</v>
      </c>
    </row>
    <row r="939" spans="1:6" ht="29" x14ac:dyDescent="0.35">
      <c r="A939" s="12" t="s">
        <v>679</v>
      </c>
      <c r="B939" s="12" t="s">
        <v>697</v>
      </c>
      <c r="C939" s="13">
        <v>27548.09</v>
      </c>
      <c r="D939" s="13">
        <v>24142.564999999999</v>
      </c>
      <c r="E939" s="13">
        <v>3063.125</v>
      </c>
      <c r="F939" s="13">
        <v>342.4</v>
      </c>
    </row>
    <row r="940" spans="1:6" x14ac:dyDescent="0.35">
      <c r="A940" s="12" t="s">
        <v>679</v>
      </c>
      <c r="B940" s="12" t="s">
        <v>698</v>
      </c>
      <c r="C940" s="13">
        <v>39308.620999999999</v>
      </c>
      <c r="D940" s="13">
        <v>15724.069999999998</v>
      </c>
      <c r="E940" s="13">
        <v>23502.375</v>
      </c>
      <c r="F940" s="13">
        <v>82.176000000000002</v>
      </c>
    </row>
    <row r="941" spans="1:6" ht="29" x14ac:dyDescent="0.35">
      <c r="A941" s="12" t="s">
        <v>679</v>
      </c>
      <c r="B941" s="12" t="s">
        <v>699</v>
      </c>
      <c r="C941" s="13">
        <v>0</v>
      </c>
      <c r="D941" s="13">
        <v>0</v>
      </c>
      <c r="E941" s="13">
        <v>0</v>
      </c>
      <c r="F941" s="13">
        <v>0</v>
      </c>
    </row>
    <row r="942" spans="1:6" x14ac:dyDescent="0.35">
      <c r="A942" s="12" t="s">
        <v>679</v>
      </c>
      <c r="B942" s="12" t="s">
        <v>700</v>
      </c>
      <c r="C942" s="13">
        <v>195249.4724</v>
      </c>
      <c r="D942" s="13">
        <v>114726.56999999999</v>
      </c>
      <c r="E942" s="13">
        <v>68466.842399999994</v>
      </c>
      <c r="F942" s="13">
        <v>12056.06</v>
      </c>
    </row>
    <row r="943" spans="1:6" x14ac:dyDescent="0.35">
      <c r="A943" s="12" t="s">
        <v>679</v>
      </c>
      <c r="B943" s="12" t="s">
        <v>701</v>
      </c>
      <c r="C943" s="13">
        <v>719.34</v>
      </c>
      <c r="D943" s="13">
        <v>719.34</v>
      </c>
      <c r="E943" s="13">
        <v>0</v>
      </c>
      <c r="F943" s="13">
        <v>0</v>
      </c>
    </row>
    <row r="944" spans="1:6" ht="29" x14ac:dyDescent="0.35">
      <c r="A944" s="12" t="s">
        <v>679</v>
      </c>
      <c r="B944" s="12" t="s">
        <v>989</v>
      </c>
      <c r="C944" s="13">
        <v>54050.063999999998</v>
      </c>
      <c r="D944" s="13">
        <v>50811.343999999997</v>
      </c>
      <c r="E944" s="13">
        <v>0</v>
      </c>
      <c r="F944" s="13">
        <v>3238.7200000000003</v>
      </c>
    </row>
    <row r="945" spans="1:35" ht="29" x14ac:dyDescent="0.35">
      <c r="A945" s="12" t="s">
        <v>679</v>
      </c>
      <c r="B945" s="12" t="s">
        <v>702</v>
      </c>
      <c r="C945" s="13">
        <v>0</v>
      </c>
      <c r="D945" s="13">
        <v>0</v>
      </c>
      <c r="E945" s="13">
        <v>0</v>
      </c>
      <c r="F945" s="13">
        <v>0</v>
      </c>
    </row>
    <row r="946" spans="1:35" ht="29" x14ac:dyDescent="0.35">
      <c r="A946" s="12" t="s">
        <v>679</v>
      </c>
      <c r="B946" s="12" t="s">
        <v>703</v>
      </c>
      <c r="C946" s="13">
        <v>59276.005000000005</v>
      </c>
      <c r="D946" s="13">
        <v>56702.005000000005</v>
      </c>
      <c r="E946" s="13">
        <v>2574</v>
      </c>
      <c r="F946" s="13">
        <v>0</v>
      </c>
    </row>
    <row r="947" spans="1:35" x14ac:dyDescent="0.35">
      <c r="A947" s="12" t="s">
        <v>679</v>
      </c>
      <c r="B947" s="12" t="s">
        <v>704</v>
      </c>
      <c r="C947" s="13">
        <v>2328.6959999999999</v>
      </c>
      <c r="D947" s="13">
        <v>2328.6959999999999</v>
      </c>
      <c r="E947" s="13">
        <v>0</v>
      </c>
      <c r="F947" s="13">
        <v>0</v>
      </c>
    </row>
    <row r="948" spans="1:35" x14ac:dyDescent="0.35">
      <c r="A948" s="12" t="s">
        <v>679</v>
      </c>
      <c r="B948" s="12" t="s">
        <v>705</v>
      </c>
      <c r="C948" s="13">
        <v>4514.3275000000003</v>
      </c>
      <c r="D948" s="13">
        <v>1813.7460000000001</v>
      </c>
      <c r="E948" s="13">
        <v>2700.5814999999998</v>
      </c>
      <c r="F948" s="13">
        <v>0</v>
      </c>
    </row>
    <row r="949" spans="1:35" x14ac:dyDescent="0.35">
      <c r="A949" s="12" t="s">
        <v>679</v>
      </c>
      <c r="B949" s="12" t="s">
        <v>706</v>
      </c>
      <c r="C949" s="13">
        <v>1152.6510000000001</v>
      </c>
      <c r="D949" s="13">
        <v>1152.6510000000001</v>
      </c>
      <c r="E949" s="13">
        <v>0</v>
      </c>
      <c r="F949" s="13">
        <v>0</v>
      </c>
    </row>
    <row r="950" spans="1:35" x14ac:dyDescent="0.35">
      <c r="A950" s="12" t="s">
        <v>679</v>
      </c>
      <c r="B950" s="12" t="s">
        <v>707</v>
      </c>
      <c r="C950" s="13">
        <v>3120.76</v>
      </c>
      <c r="D950" s="13">
        <v>3120.76</v>
      </c>
      <c r="E950" s="13">
        <v>0</v>
      </c>
      <c r="F950" s="13">
        <v>0</v>
      </c>
    </row>
    <row r="951" spans="1:35" x14ac:dyDescent="0.35">
      <c r="A951" s="12" t="s">
        <v>679</v>
      </c>
      <c r="B951" s="12" t="s">
        <v>990</v>
      </c>
      <c r="C951" s="13">
        <v>33027.050000000003</v>
      </c>
      <c r="D951" s="13">
        <v>33006.300000000003</v>
      </c>
      <c r="E951" s="13">
        <v>0</v>
      </c>
      <c r="F951" s="13">
        <v>20.75</v>
      </c>
    </row>
    <row r="952" spans="1:35" ht="15" thickBot="1" x14ac:dyDescent="0.4">
      <c r="A952" s="10" t="s">
        <v>708</v>
      </c>
      <c r="B952" s="10">
        <f>SUBTOTAL(103,Taula4[MUNICIPI])</f>
        <v>947</v>
      </c>
      <c r="C952" s="11">
        <f>SUBTOTAL(109,Taula4[Generació de Nitrogen segons capacitat bestiar GTR                               TOTAL (kg)])</f>
        <v>87349769.280799955</v>
      </c>
      <c r="D952" s="11">
        <f>SUBTOTAL(109,Taula4[Generació de Nitrogen en el fem (kg)])</f>
        <v>31894540.595300049</v>
      </c>
      <c r="E952" s="11">
        <f>SUBTOTAL(109,Taula4[Generació de Nitrogen en el purí (kg)])</f>
        <v>42352297.373199999</v>
      </c>
      <c r="F952" s="11">
        <f>SUBTOTAL(109,Taula4[Generació de Nitrogen en la gallinassa (kg)])</f>
        <v>13102931.312300004</v>
      </c>
    </row>
    <row r="953" spans="1:35" ht="15" thickTop="1" x14ac:dyDescent="0.35">
      <c r="A953" s="26"/>
      <c r="B953" s="36"/>
      <c r="C953" s="36"/>
      <c r="D953" s="36"/>
      <c r="E953" s="36"/>
      <c r="F953" s="36"/>
    </row>
    <row r="954" spans="1:35" x14ac:dyDescent="0.35">
      <c r="A954" s="26"/>
      <c r="B954" s="36"/>
      <c r="C954" s="36"/>
      <c r="D954" s="36"/>
      <c r="E954" s="36"/>
      <c r="F954" s="36"/>
    </row>
    <row r="955" spans="1:35" x14ac:dyDescent="0.35">
      <c r="A955" s="36"/>
      <c r="B955" s="36"/>
      <c r="C955" s="36"/>
      <c r="D955" s="36"/>
      <c r="E955" s="36"/>
      <c r="F955" s="36"/>
    </row>
    <row r="956" spans="1:35" x14ac:dyDescent="0.35">
      <c r="A956" s="38" t="s">
        <v>998</v>
      </c>
      <c r="B956" s="36"/>
      <c r="C956" s="36"/>
      <c r="D956" s="36"/>
      <c r="E956" s="36"/>
      <c r="F956" s="36"/>
    </row>
    <row r="957" spans="1:35" s="41" customFormat="1" ht="12" x14ac:dyDescent="0.3">
      <c r="A957" s="43" t="s">
        <v>1005</v>
      </c>
      <c r="B957" s="39"/>
      <c r="C957" s="40"/>
      <c r="D957" s="40"/>
      <c r="E957" s="40"/>
      <c r="F957" s="40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</row>
    <row r="958" spans="1:35" s="41" customFormat="1" ht="12" x14ac:dyDescent="0.3">
      <c r="A958" s="43" t="s">
        <v>1006</v>
      </c>
      <c r="B958" s="39"/>
      <c r="C958" s="40"/>
      <c r="D958" s="40"/>
      <c r="E958" s="40"/>
      <c r="F958" s="40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</row>
    <row r="959" spans="1:35" s="41" customFormat="1" ht="12" x14ac:dyDescent="0.3">
      <c r="A959" s="43" t="s">
        <v>1007</v>
      </c>
      <c r="B959" s="39"/>
      <c r="C959" s="40"/>
      <c r="D959" s="40"/>
      <c r="E959" s="40"/>
      <c r="F959" s="40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</row>
    <row r="960" spans="1:35" s="41" customFormat="1" ht="12" x14ac:dyDescent="0.3">
      <c r="A960" s="43" t="s">
        <v>1008</v>
      </c>
      <c r="B960" s="39"/>
      <c r="C960" s="40"/>
      <c r="D960" s="40"/>
      <c r="E960" s="40"/>
      <c r="F960" s="40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</row>
    <row r="961" spans="1:35" s="41" customFormat="1" ht="12" x14ac:dyDescent="0.3">
      <c r="A961" s="43" t="s">
        <v>1015</v>
      </c>
      <c r="B961" s="39"/>
      <c r="C961" s="40"/>
      <c r="D961" s="40"/>
      <c r="E961" s="40"/>
      <c r="F961" s="40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</row>
    <row r="962" spans="1:35" s="41" customFormat="1" ht="12" x14ac:dyDescent="0.3">
      <c r="A962" s="43" t="s">
        <v>1004</v>
      </c>
      <c r="B962" s="39"/>
      <c r="C962" s="40"/>
      <c r="D962" s="40"/>
      <c r="E962" s="40"/>
      <c r="F962" s="40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</row>
    <row r="963" spans="1:35" s="41" customFormat="1" ht="13.5" x14ac:dyDescent="0.3">
      <c r="A963" s="43" t="s">
        <v>1009</v>
      </c>
      <c r="B963" s="39"/>
      <c r="C963" s="40"/>
      <c r="D963" s="40"/>
      <c r="E963" s="40"/>
      <c r="F963" s="40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</row>
    <row r="964" spans="1:35" s="41" customFormat="1" ht="12" x14ac:dyDescent="0.3">
      <c r="A964" s="43"/>
      <c r="B964" s="39"/>
      <c r="C964" s="40"/>
      <c r="D964" s="40"/>
      <c r="E964" s="40"/>
      <c r="F964" s="40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</row>
    <row r="965" spans="1:35" x14ac:dyDescent="0.35">
      <c r="A965" s="36"/>
      <c r="B965" s="36"/>
      <c r="C965" s="36"/>
      <c r="D965" s="36"/>
      <c r="E965" s="36"/>
      <c r="F965" s="36"/>
    </row>
    <row r="966" spans="1:35" x14ac:dyDescent="0.35">
      <c r="A966" s="36"/>
      <c r="B966" s="36"/>
      <c r="C966" s="36"/>
      <c r="D966" s="36"/>
      <c r="E966" s="36"/>
      <c r="F966" s="36"/>
    </row>
    <row r="967" spans="1:35" x14ac:dyDescent="0.35">
      <c r="A967" s="36"/>
      <c r="B967" s="36"/>
      <c r="C967" s="36"/>
      <c r="D967" s="36"/>
      <c r="E967" s="36"/>
      <c r="F967" s="36"/>
    </row>
    <row r="968" spans="1:35" x14ac:dyDescent="0.35">
      <c r="A968" s="36"/>
      <c r="B968" s="36"/>
      <c r="C968" s="36"/>
      <c r="D968" s="36"/>
      <c r="E968" s="36"/>
      <c r="F968" s="36"/>
    </row>
    <row r="969" spans="1:35" x14ac:dyDescent="0.35">
      <c r="A969" s="36"/>
      <c r="B969" s="36"/>
      <c r="C969" s="36"/>
      <c r="D969" s="36"/>
      <c r="E969" s="36"/>
      <c r="F969" s="36"/>
    </row>
    <row r="970" spans="1:35" x14ac:dyDescent="0.35">
      <c r="A970" s="36"/>
      <c r="B970" s="36"/>
      <c r="C970" s="36"/>
      <c r="D970" s="36"/>
      <c r="E970" s="36"/>
      <c r="F970" s="36"/>
    </row>
    <row r="971" spans="1:35" x14ac:dyDescent="0.35">
      <c r="A971" s="36"/>
      <c r="B971" s="36"/>
      <c r="C971" s="36"/>
      <c r="D971" s="36"/>
      <c r="E971" s="36"/>
      <c r="F971" s="36"/>
    </row>
    <row r="972" spans="1:35" x14ac:dyDescent="0.35">
      <c r="A972" s="36"/>
      <c r="B972" s="36"/>
      <c r="C972" s="36"/>
      <c r="D972" s="36"/>
      <c r="E972" s="36"/>
      <c r="F972" s="36"/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0"/>
  <sheetViews>
    <sheetView workbookViewId="0">
      <pane ySplit="4" topLeftCell="A5" activePane="bottomLeft" state="frozen"/>
      <selection pane="bottomLeft" activeCell="H12" sqref="H12"/>
    </sheetView>
  </sheetViews>
  <sheetFormatPr defaultColWidth="8.90625" defaultRowHeight="14.5" x14ac:dyDescent="0.35"/>
  <cols>
    <col min="1" max="1" width="19.36328125" style="2" customWidth="1"/>
    <col min="2" max="2" width="23.54296875" style="2" customWidth="1"/>
    <col min="3" max="3" width="19.6328125" style="3" customWidth="1"/>
    <col min="4" max="4" width="15.6328125" style="3" customWidth="1"/>
    <col min="5" max="6" width="16.6328125" style="3" customWidth="1"/>
    <col min="7" max="16384" width="8.90625" style="2"/>
  </cols>
  <sheetData>
    <row r="1" spans="1:6" ht="33.5" x14ac:dyDescent="0.35">
      <c r="A1" s="54">
        <v>2023</v>
      </c>
      <c r="B1" s="55"/>
      <c r="C1" s="27" t="s">
        <v>995</v>
      </c>
      <c r="D1" s="27" t="s">
        <v>994</v>
      </c>
      <c r="E1" s="27" t="s">
        <v>993</v>
      </c>
      <c r="F1" s="27" t="s">
        <v>865</v>
      </c>
    </row>
    <row r="2" spans="1:6" ht="16" thickBot="1" x14ac:dyDescent="0.4">
      <c r="A2" s="56" t="s">
        <v>992</v>
      </c>
      <c r="B2" s="57"/>
      <c r="C2" s="35">
        <f>Taula66[[#Totals],[Generació de Nitrogen segons capacitat bestiar GTR                               TOTAL (kg)]]</f>
        <v>86165517.937199935</v>
      </c>
      <c r="D2" s="35">
        <f>Taula66[[#Totals],[Generació de Nitrogen en el fem (kg)]]</f>
        <v>31927373.617700029</v>
      </c>
      <c r="E2" s="35">
        <f>Taula66[[#Totals],[Generació de Nitrogen en el purí (kg)]]</f>
        <v>41227475.455199987</v>
      </c>
      <c r="F2" s="35">
        <f>Taula66[[#Totals],[Generació de Nitrogen en la gallinassa (kg)]]</f>
        <v>13010668.864300009</v>
      </c>
    </row>
    <row r="3" spans="1:6" ht="16" thickTop="1" x14ac:dyDescent="0.35">
      <c r="A3" s="29"/>
      <c r="B3" s="29"/>
      <c r="C3" s="30"/>
      <c r="D3" s="30"/>
      <c r="E3" s="30"/>
      <c r="F3" s="30"/>
    </row>
    <row r="4" spans="1:6" s="1" customFormat="1" ht="31.5" x14ac:dyDescent="0.35">
      <c r="A4" s="4" t="s">
        <v>750</v>
      </c>
      <c r="B4" s="20" t="s">
        <v>751</v>
      </c>
      <c r="C4" s="28" t="s">
        <v>995</v>
      </c>
      <c r="D4" s="28" t="s">
        <v>994</v>
      </c>
      <c r="E4" s="28" t="s">
        <v>993</v>
      </c>
      <c r="F4" s="28" t="s">
        <v>865</v>
      </c>
    </row>
    <row r="5" spans="1:6" x14ac:dyDescent="0.35">
      <c r="A5" s="21" t="s">
        <v>0</v>
      </c>
      <c r="B5" s="22" t="s">
        <v>752</v>
      </c>
      <c r="C5" s="15">
        <v>37744.762999999999</v>
      </c>
      <c r="D5" s="15">
        <v>868.68700000000001</v>
      </c>
      <c r="E5" s="15">
        <v>27739.699999999997</v>
      </c>
      <c r="F5" s="15">
        <v>9136.3760000000002</v>
      </c>
    </row>
    <row r="6" spans="1:6" x14ac:dyDescent="0.35">
      <c r="A6" s="21" t="s">
        <v>0</v>
      </c>
      <c r="B6" s="22" t="s">
        <v>1</v>
      </c>
      <c r="C6" s="15">
        <v>213727.26499999998</v>
      </c>
      <c r="D6" s="15">
        <v>33083.623999999996</v>
      </c>
      <c r="E6" s="15">
        <v>76633.324999999997</v>
      </c>
      <c r="F6" s="15">
        <v>104010.31599999999</v>
      </c>
    </row>
    <row r="7" spans="1:6" x14ac:dyDescent="0.35">
      <c r="A7" s="21" t="s">
        <v>0</v>
      </c>
      <c r="B7" s="22" t="s">
        <v>866</v>
      </c>
      <c r="C7" s="15">
        <v>51410.59</v>
      </c>
      <c r="D7" s="15">
        <v>0</v>
      </c>
      <c r="E7" s="15">
        <v>9445.59</v>
      </c>
      <c r="F7" s="15">
        <v>41965</v>
      </c>
    </row>
    <row r="8" spans="1:6" x14ac:dyDescent="0.35">
      <c r="A8" s="21" t="s">
        <v>0</v>
      </c>
      <c r="B8" s="22" t="s">
        <v>867</v>
      </c>
      <c r="C8" s="15">
        <v>47489.033499999998</v>
      </c>
      <c r="D8" s="15">
        <v>0</v>
      </c>
      <c r="E8" s="15">
        <v>46318.633499999996</v>
      </c>
      <c r="F8" s="15">
        <v>1170.3999999999999</v>
      </c>
    </row>
    <row r="9" spans="1:6" x14ac:dyDescent="0.35">
      <c r="A9" s="21" t="s">
        <v>0</v>
      </c>
      <c r="B9" s="22" t="s">
        <v>2</v>
      </c>
      <c r="C9" s="15">
        <v>35165.968800000002</v>
      </c>
      <c r="D9" s="15">
        <v>254.655</v>
      </c>
      <c r="E9" s="15">
        <v>16614.3138</v>
      </c>
      <c r="F9" s="15">
        <v>18297</v>
      </c>
    </row>
    <row r="10" spans="1:6" x14ac:dyDescent="0.35">
      <c r="A10" s="21" t="s">
        <v>0</v>
      </c>
      <c r="B10" s="22" t="s">
        <v>3</v>
      </c>
      <c r="C10" s="15">
        <v>13969.65</v>
      </c>
      <c r="D10" s="15">
        <v>1820.1</v>
      </c>
      <c r="E10" s="15">
        <v>12149.55</v>
      </c>
      <c r="F10" s="15">
        <v>0</v>
      </c>
    </row>
    <row r="11" spans="1:6" x14ac:dyDescent="0.35">
      <c r="A11" s="21" t="s">
        <v>0</v>
      </c>
      <c r="B11" s="22" t="s">
        <v>4</v>
      </c>
      <c r="C11" s="15">
        <v>84601.38</v>
      </c>
      <c r="D11" s="15">
        <v>28.512</v>
      </c>
      <c r="E11" s="15">
        <v>0</v>
      </c>
      <c r="F11" s="15">
        <v>84572.868000000002</v>
      </c>
    </row>
    <row r="12" spans="1:6" x14ac:dyDescent="0.35">
      <c r="A12" s="21" t="s">
        <v>0</v>
      </c>
      <c r="B12" s="22" t="s">
        <v>868</v>
      </c>
      <c r="C12" s="15">
        <v>1743.893</v>
      </c>
      <c r="D12" s="15">
        <v>1743.893</v>
      </c>
      <c r="E12" s="15">
        <v>0</v>
      </c>
      <c r="F12" s="15">
        <v>0</v>
      </c>
    </row>
    <row r="13" spans="1:6" x14ac:dyDescent="0.35">
      <c r="A13" s="21" t="s">
        <v>0</v>
      </c>
      <c r="B13" s="22" t="s">
        <v>869</v>
      </c>
      <c r="C13" s="15">
        <v>34450.625</v>
      </c>
      <c r="D13" s="15">
        <v>0</v>
      </c>
      <c r="E13" s="15">
        <v>12560.625</v>
      </c>
      <c r="F13" s="15">
        <v>21890</v>
      </c>
    </row>
    <row r="14" spans="1:6" x14ac:dyDescent="0.35">
      <c r="A14" s="21" t="s">
        <v>0</v>
      </c>
      <c r="B14" s="22" t="s">
        <v>5</v>
      </c>
      <c r="C14" s="15">
        <v>6213.893</v>
      </c>
      <c r="D14" s="15">
        <v>2058.4679999999998</v>
      </c>
      <c r="E14" s="15">
        <v>2329.4250000000002</v>
      </c>
      <c r="F14" s="15">
        <v>1826</v>
      </c>
    </row>
    <row r="15" spans="1:6" x14ac:dyDescent="0.35">
      <c r="A15" s="21" t="s">
        <v>0</v>
      </c>
      <c r="B15" s="22" t="s">
        <v>6</v>
      </c>
      <c r="C15" s="15">
        <v>1720.35</v>
      </c>
      <c r="D15" s="15">
        <v>1720.35</v>
      </c>
      <c r="E15" s="15">
        <v>0</v>
      </c>
      <c r="F15" s="15">
        <v>0</v>
      </c>
    </row>
    <row r="16" spans="1:6" x14ac:dyDescent="0.35">
      <c r="A16" s="21" t="s">
        <v>0</v>
      </c>
      <c r="B16" s="22" t="s">
        <v>7</v>
      </c>
      <c r="C16" s="15">
        <v>13014.119999999999</v>
      </c>
      <c r="D16" s="15">
        <v>0</v>
      </c>
      <c r="E16" s="15">
        <v>7417.62</v>
      </c>
      <c r="F16" s="15">
        <v>5596.5</v>
      </c>
    </row>
    <row r="17" spans="1:6" x14ac:dyDescent="0.35">
      <c r="A17" s="21" t="s">
        <v>0</v>
      </c>
      <c r="B17" s="22" t="s">
        <v>8</v>
      </c>
      <c r="C17" s="15">
        <v>58636.961999999992</v>
      </c>
      <c r="D17" s="15">
        <v>41993.538</v>
      </c>
      <c r="E17" s="15">
        <v>5481</v>
      </c>
      <c r="F17" s="15">
        <v>11162.423999999999</v>
      </c>
    </row>
    <row r="18" spans="1:6" x14ac:dyDescent="0.35">
      <c r="A18" s="21" t="s">
        <v>0</v>
      </c>
      <c r="B18" s="22" t="s">
        <v>9</v>
      </c>
      <c r="C18" s="15">
        <v>151.989</v>
      </c>
      <c r="D18" s="15">
        <v>151.989</v>
      </c>
      <c r="E18" s="15">
        <v>0</v>
      </c>
      <c r="F18" s="15">
        <v>0</v>
      </c>
    </row>
    <row r="19" spans="1:6" x14ac:dyDescent="0.35">
      <c r="A19" s="21" t="s">
        <v>0</v>
      </c>
      <c r="B19" s="22" t="s">
        <v>10</v>
      </c>
      <c r="C19" s="15">
        <v>21786.876000000004</v>
      </c>
      <c r="D19" s="15">
        <v>136.5</v>
      </c>
      <c r="E19" s="15">
        <v>16843.080000000002</v>
      </c>
      <c r="F19" s="15">
        <v>4807.2960000000003</v>
      </c>
    </row>
    <row r="20" spans="1:6" x14ac:dyDescent="0.35">
      <c r="A20" s="21" t="s">
        <v>0</v>
      </c>
      <c r="B20" s="22" t="s">
        <v>11</v>
      </c>
      <c r="C20" s="15">
        <v>7875.518</v>
      </c>
      <c r="D20" s="15">
        <v>6733.6430000000009</v>
      </c>
      <c r="E20" s="15">
        <v>1141.875</v>
      </c>
      <c r="F20" s="15">
        <v>0</v>
      </c>
    </row>
    <row r="21" spans="1:6" x14ac:dyDescent="0.35">
      <c r="A21" s="21" t="s">
        <v>0</v>
      </c>
      <c r="B21" s="22" t="s">
        <v>12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35">
      <c r="A22" s="21" t="s">
        <v>0</v>
      </c>
      <c r="B22" s="22" t="s">
        <v>13</v>
      </c>
      <c r="C22" s="15">
        <v>984.59799999999984</v>
      </c>
      <c r="D22" s="15">
        <v>0</v>
      </c>
      <c r="E22" s="15">
        <v>718.99799999999982</v>
      </c>
      <c r="F22" s="15">
        <v>265.60000000000002</v>
      </c>
    </row>
    <row r="23" spans="1:6" x14ac:dyDescent="0.35">
      <c r="A23" s="21" t="s">
        <v>0</v>
      </c>
      <c r="B23" s="22" t="s">
        <v>14</v>
      </c>
      <c r="C23" s="15">
        <v>7275.83</v>
      </c>
      <c r="D23" s="15">
        <v>3566.3539999999998</v>
      </c>
      <c r="E23" s="15">
        <v>0</v>
      </c>
      <c r="F23" s="15">
        <v>3709.4760000000001</v>
      </c>
    </row>
    <row r="24" spans="1:6" x14ac:dyDescent="0.35">
      <c r="A24" s="21" t="s">
        <v>0</v>
      </c>
      <c r="B24" s="22" t="s">
        <v>15</v>
      </c>
      <c r="C24" s="15">
        <v>219.78</v>
      </c>
      <c r="D24" s="15">
        <v>219.78</v>
      </c>
      <c r="E24" s="15">
        <v>0</v>
      </c>
      <c r="F24" s="15">
        <v>0</v>
      </c>
    </row>
    <row r="25" spans="1:6" x14ac:dyDescent="0.35">
      <c r="A25" s="21" t="s">
        <v>0</v>
      </c>
      <c r="B25" s="22" t="s">
        <v>16</v>
      </c>
      <c r="C25" s="15">
        <v>43336.961400000007</v>
      </c>
      <c r="D25" s="15">
        <v>12015.636999999997</v>
      </c>
      <c r="E25" s="15">
        <v>5229.5693999999994</v>
      </c>
      <c r="F25" s="15">
        <v>26091.754999999997</v>
      </c>
    </row>
    <row r="26" spans="1:6" x14ac:dyDescent="0.35">
      <c r="A26" s="21" t="s">
        <v>0</v>
      </c>
      <c r="B26" s="22" t="s">
        <v>17</v>
      </c>
      <c r="C26" s="15">
        <v>49477.622199999998</v>
      </c>
      <c r="D26" s="15">
        <v>528.05700000000002</v>
      </c>
      <c r="E26" s="15">
        <v>46243.765200000002</v>
      </c>
      <c r="F26" s="15">
        <v>2705.8</v>
      </c>
    </row>
    <row r="27" spans="1:6" x14ac:dyDescent="0.35">
      <c r="A27" s="21" t="s">
        <v>0</v>
      </c>
      <c r="B27" s="22" t="s">
        <v>18</v>
      </c>
      <c r="C27" s="15">
        <v>29166.149999999998</v>
      </c>
      <c r="D27" s="15">
        <v>7550.6999999999989</v>
      </c>
      <c r="E27" s="15">
        <v>3823.0499999999997</v>
      </c>
      <c r="F27" s="15">
        <v>17792.400000000001</v>
      </c>
    </row>
    <row r="28" spans="1:6" x14ac:dyDescent="0.35">
      <c r="A28" s="21" t="s">
        <v>19</v>
      </c>
      <c r="B28" s="22" t="s">
        <v>20</v>
      </c>
      <c r="C28" s="15">
        <v>41490.078999999998</v>
      </c>
      <c r="D28" s="15">
        <v>17531.278999999999</v>
      </c>
      <c r="E28" s="15">
        <v>7673.4</v>
      </c>
      <c r="F28" s="15">
        <v>16285.4</v>
      </c>
    </row>
    <row r="29" spans="1:6" x14ac:dyDescent="0.35">
      <c r="A29" s="21" t="s">
        <v>19</v>
      </c>
      <c r="B29" s="22" t="s">
        <v>21</v>
      </c>
      <c r="C29" s="15">
        <v>9573.2685000000019</v>
      </c>
      <c r="D29" s="15">
        <v>9230.8685000000023</v>
      </c>
      <c r="E29" s="15">
        <v>0</v>
      </c>
      <c r="F29" s="15">
        <v>342.4</v>
      </c>
    </row>
    <row r="30" spans="1:6" x14ac:dyDescent="0.35">
      <c r="A30" s="21" t="s">
        <v>19</v>
      </c>
      <c r="B30" s="22" t="s">
        <v>22</v>
      </c>
      <c r="C30" s="15">
        <v>7308</v>
      </c>
      <c r="D30" s="15">
        <v>0</v>
      </c>
      <c r="E30" s="15">
        <v>7308</v>
      </c>
      <c r="F30" s="15">
        <v>0</v>
      </c>
    </row>
    <row r="31" spans="1:6" ht="29" x14ac:dyDescent="0.35">
      <c r="A31" s="21" t="s">
        <v>19</v>
      </c>
      <c r="B31" s="22" t="s">
        <v>870</v>
      </c>
      <c r="C31" s="15">
        <v>31898.380999999994</v>
      </c>
      <c r="D31" s="15">
        <v>20217.280999999995</v>
      </c>
      <c r="E31" s="15">
        <v>11510.1</v>
      </c>
      <c r="F31" s="15">
        <v>171</v>
      </c>
    </row>
    <row r="32" spans="1:6" x14ac:dyDescent="0.35">
      <c r="A32" s="21" t="s">
        <v>19</v>
      </c>
      <c r="B32" s="22" t="s">
        <v>871</v>
      </c>
      <c r="C32" s="15">
        <v>100699.10950000001</v>
      </c>
      <c r="D32" s="15">
        <v>25896.918000000001</v>
      </c>
      <c r="E32" s="15">
        <v>60941.191500000001</v>
      </c>
      <c r="F32" s="15">
        <v>13861</v>
      </c>
    </row>
    <row r="33" spans="1:6" x14ac:dyDescent="0.35">
      <c r="A33" s="21" t="s">
        <v>19</v>
      </c>
      <c r="B33" s="22" t="s">
        <v>23</v>
      </c>
      <c r="C33" s="15">
        <v>30797.885000000002</v>
      </c>
      <c r="D33" s="15">
        <v>23151.89</v>
      </c>
      <c r="E33" s="15">
        <v>7645.9950000000008</v>
      </c>
      <c r="F33" s="15">
        <v>0</v>
      </c>
    </row>
    <row r="34" spans="1:6" x14ac:dyDescent="0.35">
      <c r="A34" s="21" t="s">
        <v>19</v>
      </c>
      <c r="B34" s="22" t="s">
        <v>24</v>
      </c>
      <c r="C34" s="15">
        <v>33677.739500000003</v>
      </c>
      <c r="D34" s="15">
        <v>3176.25</v>
      </c>
      <c r="E34" s="15">
        <v>30330.289499999999</v>
      </c>
      <c r="F34" s="15">
        <v>171.2</v>
      </c>
    </row>
    <row r="35" spans="1:6" x14ac:dyDescent="0.35">
      <c r="A35" s="21" t="s">
        <v>19</v>
      </c>
      <c r="B35" s="22" t="s">
        <v>872</v>
      </c>
      <c r="C35" s="15">
        <v>156845.72289999999</v>
      </c>
      <c r="D35" s="15">
        <v>11630.95</v>
      </c>
      <c r="E35" s="15">
        <v>137910.77290000001</v>
      </c>
      <c r="F35" s="15">
        <v>7304</v>
      </c>
    </row>
    <row r="36" spans="1:6" x14ac:dyDescent="0.35">
      <c r="A36" s="21" t="s">
        <v>19</v>
      </c>
      <c r="B36" s="22" t="s">
        <v>25</v>
      </c>
      <c r="C36" s="15">
        <v>127918.56150000001</v>
      </c>
      <c r="D36" s="15">
        <v>33823.311999999991</v>
      </c>
      <c r="E36" s="15">
        <v>91202.249500000005</v>
      </c>
      <c r="F36" s="15">
        <v>2893</v>
      </c>
    </row>
    <row r="37" spans="1:6" x14ac:dyDescent="0.35">
      <c r="A37" s="21" t="s">
        <v>19</v>
      </c>
      <c r="B37" s="22" t="s">
        <v>26</v>
      </c>
      <c r="C37" s="15">
        <v>269334.28119999997</v>
      </c>
      <c r="D37" s="15">
        <v>70880.3</v>
      </c>
      <c r="E37" s="15">
        <v>163233.49119999999</v>
      </c>
      <c r="F37" s="15">
        <v>35220.49</v>
      </c>
    </row>
    <row r="38" spans="1:6" x14ac:dyDescent="0.35">
      <c r="A38" s="21" t="s">
        <v>19</v>
      </c>
      <c r="B38" s="22" t="s">
        <v>826</v>
      </c>
      <c r="C38" s="16"/>
      <c r="D38" s="16"/>
      <c r="E38" s="16"/>
      <c r="F38" s="16"/>
    </row>
    <row r="39" spans="1:6" x14ac:dyDescent="0.35">
      <c r="A39" s="21" t="s">
        <v>19</v>
      </c>
      <c r="B39" s="22" t="s">
        <v>27</v>
      </c>
      <c r="C39" s="15">
        <v>33944.07</v>
      </c>
      <c r="D39" s="15">
        <v>15767.35</v>
      </c>
      <c r="E39" s="15">
        <v>18176.72</v>
      </c>
      <c r="F39" s="15">
        <v>0</v>
      </c>
    </row>
    <row r="40" spans="1:6" x14ac:dyDescent="0.35">
      <c r="A40" s="21" t="s">
        <v>19</v>
      </c>
      <c r="B40" s="22" t="s">
        <v>28</v>
      </c>
      <c r="C40" s="15">
        <v>4332.9520000000002</v>
      </c>
      <c r="D40" s="15">
        <v>3017.05</v>
      </c>
      <c r="E40" s="15">
        <v>1315.9019999999998</v>
      </c>
      <c r="F40" s="15">
        <v>0</v>
      </c>
    </row>
    <row r="41" spans="1:6" x14ac:dyDescent="0.35">
      <c r="A41" s="21" t="s">
        <v>19</v>
      </c>
      <c r="B41" s="22" t="s">
        <v>753</v>
      </c>
      <c r="C41" s="15">
        <v>198345.03150000001</v>
      </c>
      <c r="D41" s="15">
        <v>148561.89199999999</v>
      </c>
      <c r="E41" s="15">
        <v>20978.5275</v>
      </c>
      <c r="F41" s="15">
        <v>28804.612000000001</v>
      </c>
    </row>
    <row r="42" spans="1:6" x14ac:dyDescent="0.35">
      <c r="A42" s="21" t="s">
        <v>19</v>
      </c>
      <c r="B42" s="22" t="s">
        <v>29</v>
      </c>
      <c r="C42" s="15">
        <v>128704.97049999998</v>
      </c>
      <c r="D42" s="15">
        <v>84468.183000000005</v>
      </c>
      <c r="E42" s="15">
        <v>40486.707500000004</v>
      </c>
      <c r="F42" s="15">
        <v>3750.0800000000004</v>
      </c>
    </row>
    <row r="43" spans="1:6" x14ac:dyDescent="0.35">
      <c r="A43" s="21" t="s">
        <v>19</v>
      </c>
      <c r="B43" s="22" t="s">
        <v>30</v>
      </c>
      <c r="C43" s="15">
        <v>7718.7</v>
      </c>
      <c r="D43" s="15">
        <v>7718.7</v>
      </c>
      <c r="E43" s="15">
        <v>0</v>
      </c>
      <c r="F43" s="15">
        <v>0</v>
      </c>
    </row>
    <row r="44" spans="1:6" x14ac:dyDescent="0.35">
      <c r="A44" s="21" t="s">
        <v>19</v>
      </c>
      <c r="B44" s="22" t="s">
        <v>31</v>
      </c>
      <c r="C44" s="15">
        <v>7970.91</v>
      </c>
      <c r="D44" s="15">
        <v>4235.91</v>
      </c>
      <c r="E44" s="15">
        <v>0</v>
      </c>
      <c r="F44" s="15">
        <v>3735</v>
      </c>
    </row>
    <row r="45" spans="1:6" x14ac:dyDescent="0.35">
      <c r="A45" s="21" t="s">
        <v>19</v>
      </c>
      <c r="B45" s="22" t="s">
        <v>32</v>
      </c>
      <c r="C45" s="15">
        <v>28565.7925</v>
      </c>
      <c r="D45" s="15">
        <v>0</v>
      </c>
      <c r="E45" s="15">
        <v>28565.7925</v>
      </c>
      <c r="F45" s="15">
        <v>0</v>
      </c>
    </row>
    <row r="46" spans="1:6" x14ac:dyDescent="0.35">
      <c r="A46" s="21" t="s">
        <v>19</v>
      </c>
      <c r="B46" s="22" t="s">
        <v>33</v>
      </c>
      <c r="C46" s="15">
        <v>102503.7242</v>
      </c>
      <c r="D46" s="15">
        <v>68248.304999999993</v>
      </c>
      <c r="E46" s="15">
        <v>33555.639199999998</v>
      </c>
      <c r="F46" s="15">
        <v>699.78</v>
      </c>
    </row>
    <row r="47" spans="1:6" x14ac:dyDescent="0.35">
      <c r="A47" s="21" t="s">
        <v>19</v>
      </c>
      <c r="B47" s="22" t="s">
        <v>873</v>
      </c>
      <c r="C47" s="15">
        <v>67421.817999999999</v>
      </c>
      <c r="D47" s="15">
        <v>22290.128000000001</v>
      </c>
      <c r="E47" s="15">
        <v>24719.31</v>
      </c>
      <c r="F47" s="15">
        <v>20412.38</v>
      </c>
    </row>
    <row r="48" spans="1:6" x14ac:dyDescent="0.35">
      <c r="A48" s="21" t="s">
        <v>19</v>
      </c>
      <c r="B48" s="22" t="s">
        <v>34</v>
      </c>
      <c r="C48" s="15">
        <v>83974.387499999997</v>
      </c>
      <c r="D48" s="15">
        <v>48253.270000000004</v>
      </c>
      <c r="E48" s="15">
        <v>32583.988499999999</v>
      </c>
      <c r="F48" s="15">
        <v>3137.1289999999999</v>
      </c>
    </row>
    <row r="49" spans="1:6" x14ac:dyDescent="0.35">
      <c r="A49" s="21" t="s">
        <v>19</v>
      </c>
      <c r="B49" s="22" t="s">
        <v>874</v>
      </c>
      <c r="C49" s="15">
        <v>50409.684999999998</v>
      </c>
      <c r="D49" s="15">
        <v>41363</v>
      </c>
      <c r="E49" s="15">
        <v>9033.8450000000012</v>
      </c>
      <c r="F49" s="15">
        <v>12.84</v>
      </c>
    </row>
    <row r="50" spans="1:6" x14ac:dyDescent="0.35">
      <c r="A50" s="21" t="s">
        <v>19</v>
      </c>
      <c r="B50" s="22" t="s">
        <v>875</v>
      </c>
      <c r="C50" s="15">
        <v>43086.076999999997</v>
      </c>
      <c r="D50" s="15">
        <v>13990.883999999998</v>
      </c>
      <c r="E50" s="15">
        <v>27269.192999999999</v>
      </c>
      <c r="F50" s="15">
        <v>1826</v>
      </c>
    </row>
    <row r="51" spans="1:6" x14ac:dyDescent="0.35">
      <c r="A51" s="21" t="s">
        <v>19</v>
      </c>
      <c r="B51" s="22" t="s">
        <v>35</v>
      </c>
      <c r="C51" s="15">
        <v>29706.2</v>
      </c>
      <c r="D51" s="15">
        <v>14550.4</v>
      </c>
      <c r="E51" s="15">
        <v>0</v>
      </c>
      <c r="F51" s="15">
        <v>15155.800000000001</v>
      </c>
    </row>
    <row r="52" spans="1:6" x14ac:dyDescent="0.35">
      <c r="A52" s="21" t="s">
        <v>19</v>
      </c>
      <c r="B52" s="22" t="s">
        <v>36</v>
      </c>
      <c r="C52" s="15">
        <v>24591.84</v>
      </c>
      <c r="D52" s="15">
        <v>24591.84</v>
      </c>
      <c r="E52" s="15">
        <v>0</v>
      </c>
      <c r="F52" s="15">
        <v>0</v>
      </c>
    </row>
    <row r="53" spans="1:6" x14ac:dyDescent="0.35">
      <c r="A53" s="21" t="s">
        <v>19</v>
      </c>
      <c r="B53" s="22" t="s">
        <v>37</v>
      </c>
      <c r="C53" s="15">
        <v>780.37199999999984</v>
      </c>
      <c r="D53" s="15">
        <v>775.23599999999988</v>
      </c>
      <c r="E53" s="15">
        <v>0</v>
      </c>
      <c r="F53" s="15">
        <v>5.1360000000000001</v>
      </c>
    </row>
    <row r="54" spans="1:6" x14ac:dyDescent="0.35">
      <c r="A54" s="21" t="s">
        <v>19</v>
      </c>
      <c r="B54" s="22" t="s">
        <v>876</v>
      </c>
      <c r="C54" s="15">
        <v>202747.90600000002</v>
      </c>
      <c r="D54" s="15">
        <v>119691.45</v>
      </c>
      <c r="E54" s="15">
        <v>71752.056000000011</v>
      </c>
      <c r="F54" s="15">
        <v>11304.4</v>
      </c>
    </row>
    <row r="55" spans="1:6" x14ac:dyDescent="0.35">
      <c r="A55" s="21" t="s">
        <v>19</v>
      </c>
      <c r="B55" s="22" t="s">
        <v>38</v>
      </c>
      <c r="C55" s="15">
        <v>78746.171499999982</v>
      </c>
      <c r="D55" s="15">
        <v>16052.706</v>
      </c>
      <c r="E55" s="15">
        <v>62684.905499999993</v>
      </c>
      <c r="F55" s="15">
        <v>8.56</v>
      </c>
    </row>
    <row r="56" spans="1:6" x14ac:dyDescent="0.35">
      <c r="A56" s="21" t="s">
        <v>19</v>
      </c>
      <c r="B56" s="22" t="s">
        <v>39</v>
      </c>
      <c r="C56" s="15">
        <v>4537.5990000000011</v>
      </c>
      <c r="D56" s="15">
        <v>4537.5990000000011</v>
      </c>
      <c r="E56" s="15">
        <v>0</v>
      </c>
      <c r="F56" s="15">
        <v>0</v>
      </c>
    </row>
    <row r="57" spans="1:6" x14ac:dyDescent="0.35">
      <c r="A57" s="21" t="s">
        <v>19</v>
      </c>
      <c r="B57" s="22" t="s">
        <v>40</v>
      </c>
      <c r="C57" s="15">
        <v>211045.47400000002</v>
      </c>
      <c r="D57" s="15">
        <v>51069.974999999999</v>
      </c>
      <c r="E57" s="15">
        <v>147225.27499999999</v>
      </c>
      <c r="F57" s="15">
        <v>12750.224</v>
      </c>
    </row>
    <row r="58" spans="1:6" x14ac:dyDescent="0.35">
      <c r="A58" s="21" t="s">
        <v>19</v>
      </c>
      <c r="B58" s="22" t="s">
        <v>41</v>
      </c>
      <c r="C58" s="15">
        <v>19933.946000000004</v>
      </c>
      <c r="D58" s="15">
        <v>3173.06</v>
      </c>
      <c r="E58" s="15">
        <v>15904.886000000002</v>
      </c>
      <c r="F58" s="15">
        <v>856</v>
      </c>
    </row>
    <row r="59" spans="1:6" x14ac:dyDescent="0.35">
      <c r="A59" s="21" t="s">
        <v>19</v>
      </c>
      <c r="B59" s="22" t="s">
        <v>42</v>
      </c>
      <c r="C59" s="15">
        <v>117795.57449999997</v>
      </c>
      <c r="D59" s="15">
        <v>51930.032000000007</v>
      </c>
      <c r="E59" s="15">
        <v>61388.542499999996</v>
      </c>
      <c r="F59" s="15">
        <v>4477</v>
      </c>
    </row>
    <row r="60" spans="1:6" x14ac:dyDescent="0.35">
      <c r="A60" s="21" t="s">
        <v>19</v>
      </c>
      <c r="B60" s="22" t="s">
        <v>43</v>
      </c>
      <c r="C60" s="15">
        <v>91411.549999999988</v>
      </c>
      <c r="D60" s="15">
        <v>47151.06</v>
      </c>
      <c r="E60" s="15">
        <v>18289.349999999999</v>
      </c>
      <c r="F60" s="15">
        <v>25971.14</v>
      </c>
    </row>
    <row r="61" spans="1:6" x14ac:dyDescent="0.35">
      <c r="A61" s="21" t="s">
        <v>19</v>
      </c>
      <c r="B61" s="22" t="s">
        <v>877</v>
      </c>
      <c r="C61" s="15">
        <v>16862.580000000002</v>
      </c>
      <c r="D61" s="15">
        <v>13135.5</v>
      </c>
      <c r="E61" s="15">
        <v>3727.08</v>
      </c>
      <c r="F61" s="15">
        <v>0</v>
      </c>
    </row>
    <row r="62" spans="1:6" x14ac:dyDescent="0.35">
      <c r="A62" s="21" t="s">
        <v>19</v>
      </c>
      <c r="B62" s="22" t="s">
        <v>44</v>
      </c>
      <c r="C62" s="15">
        <v>164558.42350000003</v>
      </c>
      <c r="D62" s="15">
        <v>122823.202</v>
      </c>
      <c r="E62" s="15">
        <v>37238.827499999999</v>
      </c>
      <c r="F62" s="15">
        <v>4496.3940000000002</v>
      </c>
    </row>
    <row r="63" spans="1:6" x14ac:dyDescent="0.35">
      <c r="A63" s="21" t="s">
        <v>19</v>
      </c>
      <c r="B63" s="22" t="s">
        <v>45</v>
      </c>
      <c r="C63" s="15">
        <v>28430.631000000001</v>
      </c>
      <c r="D63" s="15">
        <v>12420.631000000001</v>
      </c>
      <c r="E63" s="15">
        <v>0</v>
      </c>
      <c r="F63" s="15">
        <v>16010</v>
      </c>
    </row>
    <row r="64" spans="1:6" x14ac:dyDescent="0.35">
      <c r="A64" s="21" t="s">
        <v>19</v>
      </c>
      <c r="B64" s="22" t="s">
        <v>754</v>
      </c>
      <c r="C64" s="15">
        <v>36375.020000000004</v>
      </c>
      <c r="D64" s="15">
        <v>31241.15</v>
      </c>
      <c r="E64" s="15">
        <v>5133.87</v>
      </c>
      <c r="F64" s="15">
        <v>0</v>
      </c>
    </row>
    <row r="65" spans="1:6" x14ac:dyDescent="0.35">
      <c r="A65" s="21" t="s">
        <v>19</v>
      </c>
      <c r="B65" s="22" t="s">
        <v>46</v>
      </c>
      <c r="C65" s="15">
        <v>341466.55249999999</v>
      </c>
      <c r="D65" s="15">
        <v>191027.86999999997</v>
      </c>
      <c r="E65" s="15">
        <v>130426.9225</v>
      </c>
      <c r="F65" s="15">
        <v>20011.759999999998</v>
      </c>
    </row>
    <row r="66" spans="1:6" x14ac:dyDescent="0.35">
      <c r="A66" s="21" t="s">
        <v>19</v>
      </c>
      <c r="B66" s="22" t="s">
        <v>47</v>
      </c>
      <c r="C66" s="15">
        <v>17508.86</v>
      </c>
      <c r="D66" s="15">
        <v>0</v>
      </c>
      <c r="E66" s="15">
        <v>10633.14</v>
      </c>
      <c r="F66" s="15">
        <v>6875.72</v>
      </c>
    </row>
    <row r="67" spans="1:6" x14ac:dyDescent="0.35">
      <c r="A67" s="21" t="s">
        <v>19</v>
      </c>
      <c r="B67" s="22" t="s">
        <v>878</v>
      </c>
      <c r="C67" s="15">
        <v>31882.362999999998</v>
      </c>
      <c r="D67" s="15">
        <v>12443.394999999999</v>
      </c>
      <c r="E67" s="15">
        <v>19438.968000000001</v>
      </c>
      <c r="F67" s="15">
        <v>0</v>
      </c>
    </row>
    <row r="68" spans="1:6" x14ac:dyDescent="0.35">
      <c r="A68" s="21" t="s">
        <v>19</v>
      </c>
      <c r="B68" s="22" t="s">
        <v>48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35">
      <c r="A69" s="21" t="s">
        <v>19</v>
      </c>
      <c r="B69" s="22" t="s">
        <v>49</v>
      </c>
      <c r="C69" s="15">
        <v>1643.6669999999999</v>
      </c>
      <c r="D69" s="15">
        <v>1643.6669999999999</v>
      </c>
      <c r="E69" s="15">
        <v>0</v>
      </c>
      <c r="F69" s="15">
        <v>0</v>
      </c>
    </row>
    <row r="70" spans="1:6" x14ac:dyDescent="0.35">
      <c r="A70" s="21" t="s">
        <v>19</v>
      </c>
      <c r="B70" s="22" t="s">
        <v>755</v>
      </c>
      <c r="C70" s="15">
        <v>41458.606800000001</v>
      </c>
      <c r="D70" s="15">
        <v>15323.442000000001</v>
      </c>
      <c r="E70" s="15">
        <v>24143.164799999999</v>
      </c>
      <c r="F70" s="15">
        <v>1992</v>
      </c>
    </row>
    <row r="71" spans="1:6" x14ac:dyDescent="0.35">
      <c r="A71" s="21" t="s">
        <v>19</v>
      </c>
      <c r="B71" s="22" t="s">
        <v>50</v>
      </c>
      <c r="C71" s="15">
        <v>94174.757400000002</v>
      </c>
      <c r="D71" s="15">
        <v>44303.913999999997</v>
      </c>
      <c r="E71" s="15">
        <v>49870.843399999998</v>
      </c>
      <c r="F71" s="15">
        <v>0</v>
      </c>
    </row>
    <row r="72" spans="1:6" x14ac:dyDescent="0.35">
      <c r="A72" s="21" t="s">
        <v>19</v>
      </c>
      <c r="B72" s="22" t="s">
        <v>51</v>
      </c>
      <c r="C72" s="15">
        <v>2805.0500000000006</v>
      </c>
      <c r="D72" s="15">
        <v>2805.0500000000006</v>
      </c>
      <c r="E72" s="15">
        <v>0</v>
      </c>
      <c r="F72" s="15">
        <v>0</v>
      </c>
    </row>
    <row r="73" spans="1:6" x14ac:dyDescent="0.35">
      <c r="A73" s="21" t="s">
        <v>19</v>
      </c>
      <c r="B73" s="22" t="s">
        <v>52</v>
      </c>
      <c r="C73" s="15">
        <v>91735.315200000012</v>
      </c>
      <c r="D73" s="15">
        <v>5705.6400000000012</v>
      </c>
      <c r="E73" s="15">
        <v>86029.675199999998</v>
      </c>
      <c r="F73" s="15">
        <v>0</v>
      </c>
    </row>
    <row r="74" spans="1:6" ht="29" x14ac:dyDescent="0.35">
      <c r="A74" s="21" t="s">
        <v>19</v>
      </c>
      <c r="B74" s="22" t="s">
        <v>53</v>
      </c>
      <c r="C74" s="15">
        <v>2269.4300000000003</v>
      </c>
      <c r="D74" s="15">
        <v>38.61</v>
      </c>
      <c r="E74" s="15">
        <v>0</v>
      </c>
      <c r="F74" s="15">
        <v>2230.8200000000002</v>
      </c>
    </row>
    <row r="75" spans="1:6" x14ac:dyDescent="0.35">
      <c r="A75" s="21" t="s">
        <v>19</v>
      </c>
      <c r="B75" s="22" t="s">
        <v>879</v>
      </c>
      <c r="C75" s="15">
        <v>9633.6</v>
      </c>
      <c r="D75" s="15">
        <v>0</v>
      </c>
      <c r="E75" s="15">
        <v>0</v>
      </c>
      <c r="F75" s="15">
        <v>9633.6</v>
      </c>
    </row>
    <row r="76" spans="1:6" x14ac:dyDescent="0.35">
      <c r="A76" s="21" t="s">
        <v>19</v>
      </c>
      <c r="B76" s="22" t="s">
        <v>54</v>
      </c>
      <c r="C76" s="15">
        <v>29760.582399999999</v>
      </c>
      <c r="D76" s="15">
        <v>3858.4250000000002</v>
      </c>
      <c r="E76" s="15">
        <v>25902.1574</v>
      </c>
      <c r="F76" s="15">
        <v>0</v>
      </c>
    </row>
    <row r="77" spans="1:6" x14ac:dyDescent="0.35">
      <c r="A77" s="21" t="s">
        <v>19</v>
      </c>
      <c r="B77" s="22" t="s">
        <v>55</v>
      </c>
      <c r="C77" s="15">
        <v>17406.4352</v>
      </c>
      <c r="D77" s="15">
        <v>8811.4599999999991</v>
      </c>
      <c r="E77" s="15">
        <v>3315.3751999999999</v>
      </c>
      <c r="F77" s="15">
        <v>5279.6</v>
      </c>
    </row>
    <row r="78" spans="1:6" ht="29" x14ac:dyDescent="0.35">
      <c r="A78" s="21" t="s">
        <v>19</v>
      </c>
      <c r="B78" s="22" t="s">
        <v>756</v>
      </c>
      <c r="C78" s="15">
        <v>9854.1959999999999</v>
      </c>
      <c r="D78" s="15">
        <v>361.98600000000005</v>
      </c>
      <c r="E78" s="15">
        <v>9492.2099999999991</v>
      </c>
      <c r="F78" s="15">
        <v>0</v>
      </c>
    </row>
    <row r="79" spans="1:6" ht="29" x14ac:dyDescent="0.35">
      <c r="A79" s="21" t="s">
        <v>19</v>
      </c>
      <c r="B79" s="22" t="s">
        <v>880</v>
      </c>
      <c r="C79" s="15">
        <v>15669.428000000002</v>
      </c>
      <c r="D79" s="15">
        <v>2056.761</v>
      </c>
      <c r="E79" s="15">
        <v>8340.255000000001</v>
      </c>
      <c r="F79" s="15">
        <v>5272.4120000000003</v>
      </c>
    </row>
    <row r="80" spans="1:6" x14ac:dyDescent="0.35">
      <c r="A80" s="21" t="s">
        <v>19</v>
      </c>
      <c r="B80" s="22" t="s">
        <v>827</v>
      </c>
      <c r="C80" s="15">
        <v>0</v>
      </c>
      <c r="D80" s="15">
        <v>0</v>
      </c>
      <c r="E80" s="15">
        <v>0</v>
      </c>
      <c r="F80" s="15">
        <v>0</v>
      </c>
    </row>
    <row r="81" spans="1:6" x14ac:dyDescent="0.35">
      <c r="A81" s="21" t="s">
        <v>19</v>
      </c>
      <c r="B81" s="22" t="s">
        <v>56</v>
      </c>
      <c r="C81" s="15">
        <v>91320.164999999994</v>
      </c>
      <c r="D81" s="15">
        <v>40293.01</v>
      </c>
      <c r="E81" s="15">
        <v>44685.154999999992</v>
      </c>
      <c r="F81" s="15">
        <v>6342</v>
      </c>
    </row>
    <row r="82" spans="1:6" x14ac:dyDescent="0.35">
      <c r="A82" s="21" t="s">
        <v>19</v>
      </c>
      <c r="B82" s="22" t="s">
        <v>57</v>
      </c>
      <c r="C82" s="15">
        <v>32006.75</v>
      </c>
      <c r="D82" s="15">
        <v>6457.1</v>
      </c>
      <c r="E82" s="15">
        <v>15589.65</v>
      </c>
      <c r="F82" s="15">
        <v>9960</v>
      </c>
    </row>
    <row r="83" spans="1:6" x14ac:dyDescent="0.35">
      <c r="A83" s="21" t="s">
        <v>19</v>
      </c>
      <c r="B83" s="22" t="s">
        <v>881</v>
      </c>
      <c r="C83" s="15">
        <v>122759.60199999998</v>
      </c>
      <c r="D83" s="15">
        <v>23655.772000000001</v>
      </c>
      <c r="E83" s="15">
        <v>78346.17</v>
      </c>
      <c r="F83" s="15">
        <v>20757.66</v>
      </c>
    </row>
    <row r="84" spans="1:6" x14ac:dyDescent="0.35">
      <c r="A84" s="21" t="s">
        <v>19</v>
      </c>
      <c r="B84" s="22" t="s">
        <v>58</v>
      </c>
      <c r="C84" s="15">
        <v>4874.6195000000007</v>
      </c>
      <c r="D84" s="15">
        <v>4874.6195000000007</v>
      </c>
      <c r="E84" s="15">
        <v>0</v>
      </c>
      <c r="F84" s="15">
        <v>0</v>
      </c>
    </row>
    <row r="85" spans="1:6" x14ac:dyDescent="0.35">
      <c r="A85" s="21" t="s">
        <v>19</v>
      </c>
      <c r="B85" s="22" t="s">
        <v>882</v>
      </c>
      <c r="C85" s="15">
        <v>217757.08399999997</v>
      </c>
      <c r="D85" s="15">
        <v>7624.8850000000002</v>
      </c>
      <c r="E85" s="15">
        <v>171732.59900000002</v>
      </c>
      <c r="F85" s="15">
        <v>38399.599999999999</v>
      </c>
    </row>
    <row r="86" spans="1:6" x14ac:dyDescent="0.35">
      <c r="A86" s="21" t="s">
        <v>19</v>
      </c>
      <c r="B86" s="22" t="s">
        <v>59</v>
      </c>
      <c r="C86" s="15">
        <v>33328.996500000001</v>
      </c>
      <c r="D86" s="15">
        <v>12696.059000000001</v>
      </c>
      <c r="E86" s="15">
        <v>17087.017500000002</v>
      </c>
      <c r="F86" s="15">
        <v>3545.92</v>
      </c>
    </row>
    <row r="87" spans="1:6" x14ac:dyDescent="0.35">
      <c r="A87" s="21" t="s">
        <v>19</v>
      </c>
      <c r="B87" s="22" t="s">
        <v>60</v>
      </c>
      <c r="C87" s="15">
        <v>19206.229099999997</v>
      </c>
      <c r="D87" s="15">
        <v>6809.97</v>
      </c>
      <c r="E87" s="15">
        <v>11540.259099999999</v>
      </c>
      <c r="F87" s="15">
        <v>856</v>
      </c>
    </row>
    <row r="88" spans="1:6" x14ac:dyDescent="0.35">
      <c r="A88" s="21" t="s">
        <v>19</v>
      </c>
      <c r="B88" s="22" t="s">
        <v>61</v>
      </c>
      <c r="C88" s="15">
        <v>74436.541500000007</v>
      </c>
      <c r="D88" s="15">
        <v>47436.404000000002</v>
      </c>
      <c r="E88" s="15">
        <v>12263.737499999999</v>
      </c>
      <c r="F88" s="15">
        <v>14736.4</v>
      </c>
    </row>
    <row r="89" spans="1:6" x14ac:dyDescent="0.35">
      <c r="A89" s="21" t="s">
        <v>19</v>
      </c>
      <c r="B89" s="22" t="s">
        <v>62</v>
      </c>
      <c r="C89" s="15">
        <v>384.79999999999995</v>
      </c>
      <c r="D89" s="15">
        <v>384.79999999999995</v>
      </c>
      <c r="E89" s="15">
        <v>0</v>
      </c>
      <c r="F89" s="15">
        <v>0</v>
      </c>
    </row>
    <row r="90" spans="1:6" x14ac:dyDescent="0.35">
      <c r="A90" s="21" t="s">
        <v>19</v>
      </c>
      <c r="B90" s="22" t="s">
        <v>63</v>
      </c>
      <c r="C90" s="15">
        <v>112646.61899999999</v>
      </c>
      <c r="D90" s="15">
        <v>52744.7</v>
      </c>
      <c r="E90" s="15">
        <v>56748.084999999999</v>
      </c>
      <c r="F90" s="15">
        <v>3153.8340000000003</v>
      </c>
    </row>
    <row r="91" spans="1:6" x14ac:dyDescent="0.35">
      <c r="A91" s="21" t="s">
        <v>19</v>
      </c>
      <c r="B91" s="22" t="s">
        <v>64</v>
      </c>
      <c r="C91" s="15">
        <v>114877.9157</v>
      </c>
      <c r="D91" s="15">
        <v>8918.851999999999</v>
      </c>
      <c r="E91" s="15">
        <v>105959.0637</v>
      </c>
      <c r="F91" s="15">
        <v>0</v>
      </c>
    </row>
    <row r="92" spans="1:6" x14ac:dyDescent="0.35">
      <c r="A92" s="21" t="s">
        <v>19</v>
      </c>
      <c r="B92" s="22" t="s">
        <v>828</v>
      </c>
      <c r="C92" s="16"/>
      <c r="D92" s="16"/>
      <c r="E92" s="16"/>
      <c r="F92" s="16"/>
    </row>
    <row r="93" spans="1:6" x14ac:dyDescent="0.35">
      <c r="A93" s="21" t="s">
        <v>19</v>
      </c>
      <c r="B93" s="22" t="s">
        <v>65</v>
      </c>
      <c r="C93" s="15">
        <v>124931.126</v>
      </c>
      <c r="D93" s="15">
        <v>88029.03</v>
      </c>
      <c r="E93" s="15">
        <v>29560.860000000004</v>
      </c>
      <c r="F93" s="15">
        <v>7341.2360000000008</v>
      </c>
    </row>
    <row r="94" spans="1:6" x14ac:dyDescent="0.35">
      <c r="A94" s="21" t="s">
        <v>19</v>
      </c>
      <c r="B94" s="22" t="s">
        <v>66</v>
      </c>
      <c r="C94" s="15">
        <v>100477.16249999999</v>
      </c>
      <c r="D94" s="15">
        <v>69050.785000000003</v>
      </c>
      <c r="E94" s="15">
        <v>31419.8325</v>
      </c>
      <c r="F94" s="15">
        <v>6.5449999999999999</v>
      </c>
    </row>
    <row r="95" spans="1:6" x14ac:dyDescent="0.35">
      <c r="A95" s="21" t="s">
        <v>19</v>
      </c>
      <c r="B95" s="22" t="s">
        <v>67</v>
      </c>
      <c r="C95" s="15">
        <v>11343</v>
      </c>
      <c r="D95" s="15">
        <v>1751.2500000000002</v>
      </c>
      <c r="E95" s="15">
        <v>9591.75</v>
      </c>
      <c r="F95" s="15">
        <v>0</v>
      </c>
    </row>
    <row r="96" spans="1:6" x14ac:dyDescent="0.35">
      <c r="A96" s="21" t="s">
        <v>68</v>
      </c>
      <c r="B96" s="22" t="s">
        <v>757</v>
      </c>
      <c r="C96" s="15">
        <v>14264.8</v>
      </c>
      <c r="D96" s="15">
        <v>154.80000000000001</v>
      </c>
      <c r="E96" s="15">
        <v>0</v>
      </c>
      <c r="F96" s="15">
        <v>14110</v>
      </c>
    </row>
    <row r="97" spans="1:6" x14ac:dyDescent="0.35">
      <c r="A97" s="21" t="s">
        <v>68</v>
      </c>
      <c r="B97" s="22" t="s">
        <v>829</v>
      </c>
      <c r="C97" s="16"/>
      <c r="D97" s="16"/>
      <c r="E97" s="16"/>
      <c r="F97" s="16"/>
    </row>
    <row r="98" spans="1:6" x14ac:dyDescent="0.35">
      <c r="A98" s="21" t="s">
        <v>68</v>
      </c>
      <c r="B98" s="22" t="s">
        <v>69</v>
      </c>
      <c r="C98" s="15">
        <v>42.8</v>
      </c>
      <c r="D98" s="15">
        <v>0</v>
      </c>
      <c r="E98" s="15">
        <v>0</v>
      </c>
      <c r="F98" s="15">
        <v>42.8</v>
      </c>
    </row>
    <row r="99" spans="1:6" x14ac:dyDescent="0.35">
      <c r="A99" s="21" t="s">
        <v>68</v>
      </c>
      <c r="B99" s="22" t="s">
        <v>758</v>
      </c>
      <c r="C99" s="15">
        <v>40482.212999999996</v>
      </c>
      <c r="D99" s="15">
        <v>9134.7630000000008</v>
      </c>
      <c r="E99" s="15">
        <v>3379.95</v>
      </c>
      <c r="F99" s="15">
        <v>27967.5</v>
      </c>
    </row>
    <row r="100" spans="1:6" x14ac:dyDescent="0.35">
      <c r="A100" s="21" t="s">
        <v>68</v>
      </c>
      <c r="B100" s="22" t="s">
        <v>759</v>
      </c>
      <c r="C100" s="15">
        <v>92281.154999999984</v>
      </c>
      <c r="D100" s="15">
        <v>775.64499999999998</v>
      </c>
      <c r="E100" s="15">
        <v>0</v>
      </c>
      <c r="F100" s="15">
        <v>91505.510000000009</v>
      </c>
    </row>
    <row r="101" spans="1:6" x14ac:dyDescent="0.35">
      <c r="A101" s="21" t="s">
        <v>68</v>
      </c>
      <c r="B101" s="22" t="s">
        <v>70</v>
      </c>
      <c r="C101" s="15">
        <v>1396.6999999999998</v>
      </c>
      <c r="D101" s="15">
        <v>1396.6999999999998</v>
      </c>
      <c r="E101" s="15">
        <v>0</v>
      </c>
      <c r="F101" s="15">
        <v>0</v>
      </c>
    </row>
    <row r="102" spans="1:6" x14ac:dyDescent="0.35">
      <c r="A102" s="21" t="s">
        <v>68</v>
      </c>
      <c r="B102" s="22" t="s">
        <v>71</v>
      </c>
      <c r="C102" s="15">
        <v>12278.9</v>
      </c>
      <c r="D102" s="15">
        <v>9648.9</v>
      </c>
      <c r="E102" s="15">
        <v>0</v>
      </c>
      <c r="F102" s="15">
        <v>2630</v>
      </c>
    </row>
    <row r="103" spans="1:6" x14ac:dyDescent="0.35">
      <c r="A103" s="21" t="s">
        <v>68</v>
      </c>
      <c r="B103" s="22" t="s">
        <v>72</v>
      </c>
      <c r="C103" s="15">
        <v>32235.929</v>
      </c>
      <c r="D103" s="15">
        <v>22400</v>
      </c>
      <c r="E103" s="15">
        <v>4119.8850000000002</v>
      </c>
      <c r="F103" s="15">
        <v>5716.0439999999999</v>
      </c>
    </row>
    <row r="104" spans="1:6" x14ac:dyDescent="0.35">
      <c r="A104" s="21" t="s">
        <v>68</v>
      </c>
      <c r="B104" s="22" t="s">
        <v>760</v>
      </c>
      <c r="C104" s="15">
        <v>35261.425000000003</v>
      </c>
      <c r="D104" s="15">
        <v>17741.650000000001</v>
      </c>
      <c r="E104" s="15">
        <v>0</v>
      </c>
      <c r="F104" s="15">
        <v>17519.775000000001</v>
      </c>
    </row>
    <row r="105" spans="1:6" x14ac:dyDescent="0.35">
      <c r="A105" s="21" t="s">
        <v>68</v>
      </c>
      <c r="B105" s="22" t="s">
        <v>73</v>
      </c>
      <c r="C105" s="15">
        <v>922.90000000000009</v>
      </c>
      <c r="D105" s="15">
        <v>922.90000000000009</v>
      </c>
      <c r="E105" s="15">
        <v>0</v>
      </c>
      <c r="F105" s="15">
        <v>0</v>
      </c>
    </row>
    <row r="106" spans="1:6" x14ac:dyDescent="0.35">
      <c r="A106" s="21" t="s">
        <v>68</v>
      </c>
      <c r="B106" s="22" t="s">
        <v>883</v>
      </c>
      <c r="C106" s="15">
        <v>6568.7480000000005</v>
      </c>
      <c r="D106" s="15">
        <v>160.38</v>
      </c>
      <c r="E106" s="15">
        <v>0</v>
      </c>
      <c r="F106" s="15">
        <v>6408.3680000000004</v>
      </c>
    </row>
    <row r="107" spans="1:6" x14ac:dyDescent="0.35">
      <c r="A107" s="21" t="s">
        <v>68</v>
      </c>
      <c r="B107" s="22" t="s">
        <v>761</v>
      </c>
      <c r="C107" s="15">
        <v>3222.424</v>
      </c>
      <c r="D107" s="15">
        <v>3156.0239999999999</v>
      </c>
      <c r="E107" s="15">
        <v>0</v>
      </c>
      <c r="F107" s="15">
        <v>66.400000000000006</v>
      </c>
    </row>
    <row r="108" spans="1:6" x14ac:dyDescent="0.35">
      <c r="A108" s="21" t="s">
        <v>68</v>
      </c>
      <c r="B108" s="22" t="s">
        <v>74</v>
      </c>
      <c r="C108" s="15">
        <v>15667.670000000002</v>
      </c>
      <c r="D108" s="15">
        <v>542.67000000000007</v>
      </c>
      <c r="E108" s="15">
        <v>0</v>
      </c>
      <c r="F108" s="15">
        <v>15125.000000000002</v>
      </c>
    </row>
    <row r="109" spans="1:6" x14ac:dyDescent="0.35">
      <c r="A109" s="21" t="s">
        <v>68</v>
      </c>
      <c r="B109" s="22" t="s">
        <v>830</v>
      </c>
      <c r="C109" s="16"/>
      <c r="D109" s="16"/>
      <c r="E109" s="16"/>
      <c r="F109" s="16"/>
    </row>
    <row r="110" spans="1:6" ht="29" x14ac:dyDescent="0.35">
      <c r="A110" s="21" t="s">
        <v>68</v>
      </c>
      <c r="B110" s="22" t="s">
        <v>831</v>
      </c>
      <c r="C110" s="16"/>
      <c r="D110" s="16"/>
      <c r="E110" s="16"/>
      <c r="F110" s="16"/>
    </row>
    <row r="111" spans="1:6" ht="29" x14ac:dyDescent="0.35">
      <c r="A111" s="21" t="s">
        <v>68</v>
      </c>
      <c r="B111" s="22" t="s">
        <v>75</v>
      </c>
      <c r="C111" s="15">
        <v>30508.5</v>
      </c>
      <c r="D111" s="15">
        <v>30508.5</v>
      </c>
      <c r="E111" s="15">
        <v>0</v>
      </c>
      <c r="F111" s="15">
        <v>0</v>
      </c>
    </row>
    <row r="112" spans="1:6" x14ac:dyDescent="0.35">
      <c r="A112" s="21" t="s">
        <v>68</v>
      </c>
      <c r="B112" s="22" t="s">
        <v>884</v>
      </c>
      <c r="C112" s="15">
        <v>122905.27</v>
      </c>
      <c r="D112" s="15">
        <v>81179.25</v>
      </c>
      <c r="E112" s="15">
        <v>0</v>
      </c>
      <c r="F112" s="15">
        <v>41726.019999999997</v>
      </c>
    </row>
    <row r="113" spans="1:6" ht="29" x14ac:dyDescent="0.35">
      <c r="A113" s="21" t="s">
        <v>68</v>
      </c>
      <c r="B113" s="22" t="s">
        <v>76</v>
      </c>
      <c r="C113" s="15">
        <v>5926.2000000000007</v>
      </c>
      <c r="D113" s="15">
        <v>0</v>
      </c>
      <c r="E113" s="15">
        <v>0</v>
      </c>
      <c r="F113" s="15">
        <v>5926.2000000000007</v>
      </c>
    </row>
    <row r="114" spans="1:6" ht="29" x14ac:dyDescent="0.35">
      <c r="A114" s="21" t="s">
        <v>68</v>
      </c>
      <c r="B114" s="22" t="s">
        <v>77</v>
      </c>
      <c r="C114" s="15">
        <v>611.41</v>
      </c>
      <c r="D114" s="15">
        <v>453.6</v>
      </c>
      <c r="E114" s="15">
        <v>0</v>
      </c>
      <c r="F114" s="15">
        <v>157.81</v>
      </c>
    </row>
    <row r="115" spans="1:6" x14ac:dyDescent="0.35">
      <c r="A115" s="21" t="s">
        <v>68</v>
      </c>
      <c r="B115" s="22" t="s">
        <v>762</v>
      </c>
      <c r="C115" s="15">
        <v>17257.550000000003</v>
      </c>
      <c r="D115" s="15">
        <v>1535.47</v>
      </c>
      <c r="E115" s="15">
        <v>12003.39</v>
      </c>
      <c r="F115" s="15">
        <v>3718.6899999999996</v>
      </c>
    </row>
    <row r="116" spans="1:6" x14ac:dyDescent="0.35">
      <c r="A116" s="21" t="s">
        <v>68</v>
      </c>
      <c r="B116" s="22" t="s">
        <v>832</v>
      </c>
      <c r="C116" s="16"/>
      <c r="D116" s="16"/>
      <c r="E116" s="16"/>
      <c r="F116" s="16"/>
    </row>
    <row r="117" spans="1:6" ht="29" x14ac:dyDescent="0.35">
      <c r="A117" s="21" t="s">
        <v>68</v>
      </c>
      <c r="B117" s="22" t="s">
        <v>78</v>
      </c>
      <c r="C117" s="15">
        <v>4443.085</v>
      </c>
      <c r="D117" s="15">
        <v>4301.9849999999997</v>
      </c>
      <c r="E117" s="15">
        <v>0</v>
      </c>
      <c r="F117" s="15">
        <v>141.1</v>
      </c>
    </row>
    <row r="118" spans="1:6" x14ac:dyDescent="0.35">
      <c r="A118" s="21" t="s">
        <v>68</v>
      </c>
      <c r="B118" s="22" t="s">
        <v>79</v>
      </c>
      <c r="C118" s="15">
        <v>20547.242999999999</v>
      </c>
      <c r="D118" s="15">
        <v>12121.921</v>
      </c>
      <c r="E118" s="15">
        <v>0</v>
      </c>
      <c r="F118" s="15">
        <v>8425.3220000000001</v>
      </c>
    </row>
    <row r="119" spans="1:6" x14ac:dyDescent="0.35">
      <c r="A119" s="21" t="s">
        <v>68</v>
      </c>
      <c r="B119" s="22" t="s">
        <v>80</v>
      </c>
      <c r="C119" s="15">
        <v>3888.8639999999996</v>
      </c>
      <c r="D119" s="15">
        <v>3888.8639999999996</v>
      </c>
      <c r="E119" s="15">
        <v>0</v>
      </c>
      <c r="F119" s="15">
        <v>0</v>
      </c>
    </row>
    <row r="120" spans="1:6" x14ac:dyDescent="0.35">
      <c r="A120" s="21" t="s">
        <v>68</v>
      </c>
      <c r="B120" s="22" t="s">
        <v>81</v>
      </c>
      <c r="C120" s="15">
        <v>23778.063999999998</v>
      </c>
      <c r="D120" s="15">
        <v>11519.552</v>
      </c>
      <c r="E120" s="15">
        <v>6090</v>
      </c>
      <c r="F120" s="15">
        <v>6168.5120000000006</v>
      </c>
    </row>
    <row r="121" spans="1:6" x14ac:dyDescent="0.35">
      <c r="A121" s="21" t="s">
        <v>68</v>
      </c>
      <c r="B121" s="22" t="s">
        <v>885</v>
      </c>
      <c r="C121" s="15">
        <v>14593.578</v>
      </c>
      <c r="D121" s="15">
        <v>14593.578</v>
      </c>
      <c r="E121" s="15">
        <v>0</v>
      </c>
      <c r="F121" s="15">
        <v>0</v>
      </c>
    </row>
    <row r="122" spans="1:6" x14ac:dyDescent="0.35">
      <c r="A122" s="21" t="s">
        <v>68</v>
      </c>
      <c r="B122" s="22" t="s">
        <v>763</v>
      </c>
      <c r="C122" s="15">
        <v>41076</v>
      </c>
      <c r="D122" s="15">
        <v>41076</v>
      </c>
      <c r="E122" s="15">
        <v>0</v>
      </c>
      <c r="F122" s="15">
        <v>0</v>
      </c>
    </row>
    <row r="123" spans="1:6" x14ac:dyDescent="0.35">
      <c r="A123" s="21" t="s">
        <v>82</v>
      </c>
      <c r="B123" s="22" t="s">
        <v>710</v>
      </c>
      <c r="C123" s="15">
        <v>21693.878300000004</v>
      </c>
      <c r="D123" s="15">
        <v>21693.878300000004</v>
      </c>
      <c r="E123" s="15">
        <v>0</v>
      </c>
      <c r="F123" s="15">
        <v>0</v>
      </c>
    </row>
    <row r="124" spans="1:6" x14ac:dyDescent="0.35">
      <c r="A124" s="21" t="s">
        <v>82</v>
      </c>
      <c r="B124" s="22" t="s">
        <v>712</v>
      </c>
      <c r="C124" s="15">
        <v>3645.183</v>
      </c>
      <c r="D124" s="15">
        <v>3645.183</v>
      </c>
      <c r="E124" s="15">
        <v>0</v>
      </c>
      <c r="F124" s="15">
        <v>0</v>
      </c>
    </row>
    <row r="125" spans="1:6" x14ac:dyDescent="0.35">
      <c r="A125" s="21" t="s">
        <v>82</v>
      </c>
      <c r="B125" s="22" t="s">
        <v>83</v>
      </c>
      <c r="C125" s="15">
        <v>308871.01850000001</v>
      </c>
      <c r="D125" s="15">
        <v>168925.45400000003</v>
      </c>
      <c r="E125" s="15">
        <v>119360.40249999998</v>
      </c>
      <c r="F125" s="15">
        <v>20585.162</v>
      </c>
    </row>
    <row r="126" spans="1:6" x14ac:dyDescent="0.35">
      <c r="A126" s="21" t="s">
        <v>82</v>
      </c>
      <c r="B126" s="22" t="s">
        <v>717</v>
      </c>
      <c r="C126" s="15">
        <v>56444.783099999993</v>
      </c>
      <c r="D126" s="15">
        <v>56444.783099999993</v>
      </c>
      <c r="E126" s="15">
        <v>0</v>
      </c>
      <c r="F126" s="15">
        <v>0</v>
      </c>
    </row>
    <row r="127" spans="1:6" x14ac:dyDescent="0.35">
      <c r="A127" s="21" t="s">
        <v>82</v>
      </c>
      <c r="B127" s="22" t="s">
        <v>84</v>
      </c>
      <c r="C127" s="15">
        <v>2483.0630000000001</v>
      </c>
      <c r="D127" s="15">
        <v>2093.7930000000001</v>
      </c>
      <c r="E127" s="15">
        <v>0</v>
      </c>
      <c r="F127" s="15">
        <v>389.27000000000004</v>
      </c>
    </row>
    <row r="128" spans="1:6" x14ac:dyDescent="0.35">
      <c r="A128" s="21" t="s">
        <v>82</v>
      </c>
      <c r="B128" s="22" t="s">
        <v>764</v>
      </c>
      <c r="C128" s="15">
        <v>105298.82800000002</v>
      </c>
      <c r="D128" s="15">
        <v>72591.353000000017</v>
      </c>
      <c r="E128" s="15">
        <v>25395.3</v>
      </c>
      <c r="F128" s="15">
        <v>7312.1750000000002</v>
      </c>
    </row>
    <row r="129" spans="1:6" x14ac:dyDescent="0.35">
      <c r="A129" s="21" t="s">
        <v>82</v>
      </c>
      <c r="B129" s="22" t="s">
        <v>85</v>
      </c>
      <c r="C129" s="15">
        <v>13519.815700000003</v>
      </c>
      <c r="D129" s="15">
        <v>13519.815700000003</v>
      </c>
      <c r="E129" s="15">
        <v>0</v>
      </c>
      <c r="F129" s="15">
        <v>0</v>
      </c>
    </row>
    <row r="130" spans="1:6" x14ac:dyDescent="0.35">
      <c r="A130" s="21" t="s">
        <v>82</v>
      </c>
      <c r="B130" s="22" t="s">
        <v>721</v>
      </c>
      <c r="C130" s="15">
        <v>46088.267100000005</v>
      </c>
      <c r="D130" s="15">
        <v>46088.267100000005</v>
      </c>
      <c r="E130" s="15">
        <v>0</v>
      </c>
      <c r="F130" s="15">
        <v>0</v>
      </c>
    </row>
    <row r="131" spans="1:6" x14ac:dyDescent="0.35">
      <c r="A131" s="21" t="s">
        <v>82</v>
      </c>
      <c r="B131" s="22" t="s">
        <v>727</v>
      </c>
      <c r="C131" s="15">
        <v>14895.798499999999</v>
      </c>
      <c r="D131" s="15">
        <v>14895.798499999999</v>
      </c>
      <c r="E131" s="15">
        <v>0</v>
      </c>
      <c r="F131" s="15">
        <v>0</v>
      </c>
    </row>
    <row r="132" spans="1:6" ht="29" x14ac:dyDescent="0.35">
      <c r="A132" s="21" t="s">
        <v>82</v>
      </c>
      <c r="B132" s="22" t="s">
        <v>732</v>
      </c>
      <c r="C132" s="15">
        <v>133787.21340000001</v>
      </c>
      <c r="D132" s="15">
        <v>109749.28240000003</v>
      </c>
      <c r="E132" s="15">
        <v>13017.375</v>
      </c>
      <c r="F132" s="15">
        <v>11020.556</v>
      </c>
    </row>
    <row r="133" spans="1:6" x14ac:dyDescent="0.35">
      <c r="A133" s="21" t="s">
        <v>82</v>
      </c>
      <c r="B133" s="22" t="s">
        <v>86</v>
      </c>
      <c r="C133" s="15">
        <v>107109.49699999997</v>
      </c>
      <c r="D133" s="15">
        <v>101666.52199999997</v>
      </c>
      <c r="E133" s="15">
        <v>3516.9749999999999</v>
      </c>
      <c r="F133" s="15">
        <v>1926</v>
      </c>
    </row>
    <row r="134" spans="1:6" x14ac:dyDescent="0.35">
      <c r="A134" s="21" t="s">
        <v>82</v>
      </c>
      <c r="B134" s="22" t="s">
        <v>736</v>
      </c>
      <c r="C134" s="15">
        <v>43231.529200000012</v>
      </c>
      <c r="D134" s="15">
        <v>36580.8292</v>
      </c>
      <c r="E134" s="15">
        <v>0</v>
      </c>
      <c r="F134" s="15">
        <v>6650.7</v>
      </c>
    </row>
    <row r="135" spans="1:6" x14ac:dyDescent="0.35">
      <c r="A135" s="21" t="s">
        <v>82</v>
      </c>
      <c r="B135" s="22" t="s">
        <v>87</v>
      </c>
      <c r="C135" s="15">
        <v>174374.33099999998</v>
      </c>
      <c r="D135" s="15">
        <v>112001.318</v>
      </c>
      <c r="E135" s="15">
        <v>39050.012999999999</v>
      </c>
      <c r="F135" s="15">
        <v>23323</v>
      </c>
    </row>
    <row r="136" spans="1:6" x14ac:dyDescent="0.35">
      <c r="A136" s="21" t="s">
        <v>82</v>
      </c>
      <c r="B136" s="22" t="s">
        <v>88</v>
      </c>
      <c r="C136" s="15">
        <v>7664.7055000000009</v>
      </c>
      <c r="D136" s="15">
        <v>7664.7055000000009</v>
      </c>
      <c r="E136" s="15">
        <v>0</v>
      </c>
      <c r="F136" s="15">
        <v>0</v>
      </c>
    </row>
    <row r="137" spans="1:6" x14ac:dyDescent="0.35">
      <c r="A137" s="21" t="s">
        <v>82</v>
      </c>
      <c r="B137" s="22" t="s">
        <v>89</v>
      </c>
      <c r="C137" s="15">
        <v>225969.60190000004</v>
      </c>
      <c r="D137" s="15">
        <v>202787.8064</v>
      </c>
      <c r="E137" s="15">
        <v>23170</v>
      </c>
      <c r="F137" s="15">
        <v>11.795500000000001</v>
      </c>
    </row>
    <row r="138" spans="1:6" x14ac:dyDescent="0.35">
      <c r="A138" s="21" t="s">
        <v>82</v>
      </c>
      <c r="B138" s="22" t="s">
        <v>90</v>
      </c>
      <c r="C138" s="15">
        <v>126312.41870000002</v>
      </c>
      <c r="D138" s="15">
        <v>126308.97870000002</v>
      </c>
      <c r="E138" s="15">
        <v>0</v>
      </c>
      <c r="F138" s="15">
        <v>3.44</v>
      </c>
    </row>
    <row r="139" spans="1:6" x14ac:dyDescent="0.35">
      <c r="A139" s="21" t="s">
        <v>82</v>
      </c>
      <c r="B139" s="22" t="s">
        <v>91</v>
      </c>
      <c r="C139" s="15">
        <v>36208.655500000001</v>
      </c>
      <c r="D139" s="15">
        <v>36208.655500000001</v>
      </c>
      <c r="E139" s="15">
        <v>0</v>
      </c>
      <c r="F139" s="15">
        <v>0</v>
      </c>
    </row>
    <row r="140" spans="1:6" x14ac:dyDescent="0.35">
      <c r="A140" s="21" t="s">
        <v>82</v>
      </c>
      <c r="B140" s="22" t="s">
        <v>92</v>
      </c>
      <c r="C140" s="15">
        <v>43843.804000000004</v>
      </c>
      <c r="D140" s="15">
        <v>43694.004000000001</v>
      </c>
      <c r="E140" s="15">
        <v>0</v>
      </c>
      <c r="F140" s="15">
        <v>149.79999999999998</v>
      </c>
    </row>
    <row r="141" spans="1:6" x14ac:dyDescent="0.35">
      <c r="A141" s="21" t="s">
        <v>82</v>
      </c>
      <c r="B141" s="22" t="s">
        <v>748</v>
      </c>
      <c r="C141" s="15">
        <v>12331.2435</v>
      </c>
      <c r="D141" s="15">
        <v>12331.2435</v>
      </c>
      <c r="E141" s="15">
        <v>0</v>
      </c>
      <c r="F141" s="15">
        <v>0</v>
      </c>
    </row>
    <row r="142" spans="1:6" x14ac:dyDescent="0.35">
      <c r="A142" s="21" t="s">
        <v>93</v>
      </c>
      <c r="B142" s="22" t="s">
        <v>94</v>
      </c>
      <c r="C142" s="15">
        <v>89695.859000000026</v>
      </c>
      <c r="D142" s="15">
        <v>84595.85900000004</v>
      </c>
      <c r="E142" s="15">
        <v>5100</v>
      </c>
      <c r="F142" s="15">
        <v>0</v>
      </c>
    </row>
    <row r="143" spans="1:6" x14ac:dyDescent="0.35">
      <c r="A143" s="21" t="s">
        <v>93</v>
      </c>
      <c r="B143" s="22" t="s">
        <v>745</v>
      </c>
      <c r="C143" s="15">
        <v>63535.572999999989</v>
      </c>
      <c r="D143" s="15">
        <v>63535.572999999989</v>
      </c>
      <c r="E143" s="15">
        <v>0</v>
      </c>
      <c r="F143" s="15">
        <v>0</v>
      </c>
    </row>
    <row r="144" spans="1:6" x14ac:dyDescent="0.35">
      <c r="A144" s="21" t="s">
        <v>93</v>
      </c>
      <c r="B144" s="22" t="s">
        <v>95</v>
      </c>
      <c r="C144" s="15">
        <v>21811.282500000005</v>
      </c>
      <c r="D144" s="15">
        <v>21811.282500000005</v>
      </c>
      <c r="E144" s="15">
        <v>0</v>
      </c>
      <c r="F144" s="15">
        <v>0</v>
      </c>
    </row>
    <row r="145" spans="1:6" x14ac:dyDescent="0.35">
      <c r="A145" s="21" t="s">
        <v>96</v>
      </c>
      <c r="B145" s="22" t="s">
        <v>97</v>
      </c>
      <c r="C145" s="15">
        <v>23216.272000000001</v>
      </c>
      <c r="D145" s="15">
        <v>3296.2719999999999</v>
      </c>
      <c r="E145" s="15">
        <v>0</v>
      </c>
      <c r="F145" s="15">
        <v>19920</v>
      </c>
    </row>
    <row r="146" spans="1:6" x14ac:dyDescent="0.35">
      <c r="A146" s="21" t="s">
        <v>96</v>
      </c>
      <c r="B146" s="22" t="s">
        <v>98</v>
      </c>
      <c r="C146" s="15">
        <v>53805.289999999994</v>
      </c>
      <c r="D146" s="15">
        <v>28062.86</v>
      </c>
      <c r="E146" s="15">
        <v>25742.43</v>
      </c>
      <c r="F146" s="15">
        <v>0</v>
      </c>
    </row>
    <row r="147" spans="1:6" x14ac:dyDescent="0.35">
      <c r="A147" s="21" t="s">
        <v>96</v>
      </c>
      <c r="B147" s="22" t="s">
        <v>99</v>
      </c>
      <c r="C147" s="15">
        <v>8192.8170000000009</v>
      </c>
      <c r="D147" s="15">
        <v>8047.8330000000005</v>
      </c>
      <c r="E147" s="15">
        <v>0</v>
      </c>
      <c r="F147" s="15">
        <v>144.98400000000001</v>
      </c>
    </row>
    <row r="148" spans="1:6" x14ac:dyDescent="0.35">
      <c r="A148" s="21" t="s">
        <v>96</v>
      </c>
      <c r="B148" s="22" t="s">
        <v>100</v>
      </c>
      <c r="C148" s="15">
        <v>1809.9160000000002</v>
      </c>
      <c r="D148" s="15">
        <v>1501.7560000000001</v>
      </c>
      <c r="E148" s="15">
        <v>0</v>
      </c>
      <c r="F148" s="15">
        <v>308.15999999999997</v>
      </c>
    </row>
    <row r="149" spans="1:6" x14ac:dyDescent="0.35">
      <c r="A149" s="21" t="s">
        <v>96</v>
      </c>
      <c r="B149" s="22" t="s">
        <v>101</v>
      </c>
      <c r="C149" s="15">
        <v>31275.150999999998</v>
      </c>
      <c r="D149" s="15">
        <v>12946.300999999999</v>
      </c>
      <c r="E149" s="15">
        <v>18328.849999999999</v>
      </c>
      <c r="F149" s="15">
        <v>0</v>
      </c>
    </row>
    <row r="150" spans="1:6" x14ac:dyDescent="0.35">
      <c r="A150" s="21" t="s">
        <v>96</v>
      </c>
      <c r="B150" s="22" t="s">
        <v>102</v>
      </c>
      <c r="C150" s="15">
        <v>104111.20500000002</v>
      </c>
      <c r="D150" s="15">
        <v>21177.130999999998</v>
      </c>
      <c r="E150" s="15">
        <v>75996.193999999989</v>
      </c>
      <c r="F150" s="15">
        <v>6937.8799999999992</v>
      </c>
    </row>
    <row r="151" spans="1:6" x14ac:dyDescent="0.35">
      <c r="A151" s="21" t="s">
        <v>96</v>
      </c>
      <c r="B151" s="22" t="s">
        <v>833</v>
      </c>
      <c r="C151" s="16"/>
      <c r="D151" s="16"/>
      <c r="E151" s="16"/>
      <c r="F151" s="16"/>
    </row>
    <row r="152" spans="1:6" x14ac:dyDescent="0.35">
      <c r="A152" s="21" t="s">
        <v>96</v>
      </c>
      <c r="B152" s="22" t="s">
        <v>103</v>
      </c>
      <c r="C152" s="15">
        <v>227.5</v>
      </c>
      <c r="D152" s="15">
        <v>227.5</v>
      </c>
      <c r="E152" s="15">
        <v>0</v>
      </c>
      <c r="F152" s="15">
        <v>0</v>
      </c>
    </row>
    <row r="153" spans="1:6" ht="29" x14ac:dyDescent="0.35">
      <c r="A153" s="21" t="s">
        <v>96</v>
      </c>
      <c r="B153" s="22" t="s">
        <v>765</v>
      </c>
      <c r="C153" s="15">
        <v>127433.0753</v>
      </c>
      <c r="D153" s="15">
        <v>10727.5</v>
      </c>
      <c r="E153" s="15">
        <v>92416.8753</v>
      </c>
      <c r="F153" s="15">
        <v>24288.700000000004</v>
      </c>
    </row>
    <row r="154" spans="1:6" x14ac:dyDescent="0.35">
      <c r="A154" s="21" t="s">
        <v>96</v>
      </c>
      <c r="B154" s="22" t="s">
        <v>766</v>
      </c>
      <c r="C154" s="15">
        <v>1738.89</v>
      </c>
      <c r="D154" s="15">
        <v>1738.89</v>
      </c>
      <c r="E154" s="15">
        <v>0</v>
      </c>
      <c r="F154" s="15">
        <v>0</v>
      </c>
    </row>
    <row r="155" spans="1:6" x14ac:dyDescent="0.35">
      <c r="A155" s="21" t="s">
        <v>96</v>
      </c>
      <c r="B155" s="22" t="s">
        <v>104</v>
      </c>
      <c r="C155" s="15">
        <v>16029.0275</v>
      </c>
      <c r="D155" s="15">
        <v>392.89</v>
      </c>
      <c r="E155" s="15">
        <v>9888.6375000000007</v>
      </c>
      <c r="F155" s="15">
        <v>5747.5</v>
      </c>
    </row>
    <row r="156" spans="1:6" ht="29" x14ac:dyDescent="0.35">
      <c r="A156" s="21" t="s">
        <v>96</v>
      </c>
      <c r="B156" s="22" t="s">
        <v>105</v>
      </c>
      <c r="C156" s="15">
        <v>318.5</v>
      </c>
      <c r="D156" s="15">
        <v>318.5</v>
      </c>
      <c r="E156" s="15">
        <v>0</v>
      </c>
      <c r="F156" s="15">
        <v>0</v>
      </c>
    </row>
    <row r="157" spans="1:6" x14ac:dyDescent="0.35">
      <c r="A157" s="21" t="s">
        <v>96</v>
      </c>
      <c r="B157" s="22" t="s">
        <v>106</v>
      </c>
      <c r="C157" s="15">
        <v>7657.6</v>
      </c>
      <c r="D157" s="15">
        <v>7657.6</v>
      </c>
      <c r="E157" s="15">
        <v>0</v>
      </c>
      <c r="F157" s="15">
        <v>0</v>
      </c>
    </row>
    <row r="158" spans="1:6" x14ac:dyDescent="0.35">
      <c r="A158" s="21" t="s">
        <v>96</v>
      </c>
      <c r="B158" s="22" t="s">
        <v>107</v>
      </c>
      <c r="C158" s="15">
        <v>51871.009999999995</v>
      </c>
      <c r="D158" s="15">
        <v>8388.41</v>
      </c>
      <c r="E158" s="15">
        <v>43482.6</v>
      </c>
      <c r="F158" s="15">
        <v>0</v>
      </c>
    </row>
    <row r="159" spans="1:6" x14ac:dyDescent="0.35">
      <c r="A159" s="21" t="s">
        <v>96</v>
      </c>
      <c r="B159" s="22" t="s">
        <v>108</v>
      </c>
      <c r="C159" s="15">
        <v>62172.421999999999</v>
      </c>
      <c r="D159" s="15">
        <v>4240.9120000000003</v>
      </c>
      <c r="E159" s="15">
        <v>10752.79</v>
      </c>
      <c r="F159" s="15">
        <v>47178.720000000001</v>
      </c>
    </row>
    <row r="160" spans="1:6" x14ac:dyDescent="0.35">
      <c r="A160" s="21" t="s">
        <v>96</v>
      </c>
      <c r="B160" s="22" t="s">
        <v>109</v>
      </c>
      <c r="C160" s="15">
        <v>77925.161999999997</v>
      </c>
      <c r="D160" s="15">
        <v>77925.161999999997</v>
      </c>
      <c r="E160" s="15">
        <v>0</v>
      </c>
      <c r="F160" s="15">
        <v>0</v>
      </c>
    </row>
    <row r="161" spans="1:6" x14ac:dyDescent="0.35">
      <c r="A161" s="21" t="s">
        <v>96</v>
      </c>
      <c r="B161" s="22" t="s">
        <v>110</v>
      </c>
      <c r="C161" s="15">
        <v>78164.479000000007</v>
      </c>
      <c r="D161" s="15">
        <v>2695</v>
      </c>
      <c r="E161" s="15">
        <v>20252.294999999998</v>
      </c>
      <c r="F161" s="15">
        <v>55217.184000000001</v>
      </c>
    </row>
    <row r="162" spans="1:6" x14ac:dyDescent="0.35">
      <c r="A162" s="21" t="s">
        <v>96</v>
      </c>
      <c r="B162" s="22" t="s">
        <v>767</v>
      </c>
      <c r="C162" s="15">
        <v>105552.56400000003</v>
      </c>
      <c r="D162" s="15">
        <v>18494.251</v>
      </c>
      <c r="E162" s="15">
        <v>68798.313000000009</v>
      </c>
      <c r="F162" s="15">
        <v>18260</v>
      </c>
    </row>
    <row r="163" spans="1:6" x14ac:dyDescent="0.35">
      <c r="A163" s="21" t="s">
        <v>96</v>
      </c>
      <c r="B163" s="22" t="s">
        <v>768</v>
      </c>
      <c r="C163" s="15">
        <v>20453.5808</v>
      </c>
      <c r="D163" s="15">
        <v>227.5</v>
      </c>
      <c r="E163" s="15">
        <v>19113.2808</v>
      </c>
      <c r="F163" s="15">
        <v>1112.8</v>
      </c>
    </row>
    <row r="164" spans="1:6" x14ac:dyDescent="0.35">
      <c r="A164" s="21" t="s">
        <v>96</v>
      </c>
      <c r="B164" s="22" t="s">
        <v>111</v>
      </c>
      <c r="C164" s="15">
        <v>49051.904999999999</v>
      </c>
      <c r="D164" s="15">
        <v>10539.904999999999</v>
      </c>
      <c r="E164" s="15">
        <v>0</v>
      </c>
      <c r="F164" s="15">
        <v>38512</v>
      </c>
    </row>
    <row r="165" spans="1:6" ht="29" x14ac:dyDescent="0.35">
      <c r="A165" s="21" t="s">
        <v>96</v>
      </c>
      <c r="B165" s="22" t="s">
        <v>112</v>
      </c>
      <c r="C165" s="15">
        <v>0</v>
      </c>
      <c r="D165" s="15">
        <v>0</v>
      </c>
      <c r="E165" s="15">
        <v>0</v>
      </c>
      <c r="F165" s="15">
        <v>0</v>
      </c>
    </row>
    <row r="166" spans="1:6" x14ac:dyDescent="0.35">
      <c r="A166" s="21" t="s">
        <v>96</v>
      </c>
      <c r="B166" s="22" t="s">
        <v>113</v>
      </c>
      <c r="C166" s="15">
        <v>118786.36050000001</v>
      </c>
      <c r="D166" s="15">
        <v>2668.1439999999998</v>
      </c>
      <c r="E166" s="15">
        <v>87051.982499999998</v>
      </c>
      <c r="F166" s="15">
        <v>29066.234</v>
      </c>
    </row>
    <row r="167" spans="1:6" x14ac:dyDescent="0.35">
      <c r="A167" s="21" t="s">
        <v>96</v>
      </c>
      <c r="B167" s="22" t="s">
        <v>114</v>
      </c>
      <c r="C167" s="15">
        <v>230048.10200000001</v>
      </c>
      <c r="D167" s="15">
        <v>34876.374999999993</v>
      </c>
      <c r="E167" s="15">
        <v>144804.79699999999</v>
      </c>
      <c r="F167" s="15">
        <v>50366.93</v>
      </c>
    </row>
    <row r="168" spans="1:6" x14ac:dyDescent="0.35">
      <c r="A168" s="21" t="s">
        <v>96</v>
      </c>
      <c r="B168" s="22" t="s">
        <v>769</v>
      </c>
      <c r="C168" s="15">
        <v>37585.887900000002</v>
      </c>
      <c r="D168" s="15">
        <v>22733.99</v>
      </c>
      <c r="E168" s="15">
        <v>14702.525900000001</v>
      </c>
      <c r="F168" s="15">
        <v>149.37199999999999</v>
      </c>
    </row>
    <row r="169" spans="1:6" x14ac:dyDescent="0.35">
      <c r="A169" s="21" t="s">
        <v>96</v>
      </c>
      <c r="B169" s="22" t="s">
        <v>886</v>
      </c>
      <c r="C169" s="15">
        <v>13510.939</v>
      </c>
      <c r="D169" s="15">
        <v>4375.9390000000003</v>
      </c>
      <c r="E169" s="15">
        <v>9135</v>
      </c>
      <c r="F169" s="15">
        <v>0</v>
      </c>
    </row>
    <row r="170" spans="1:6" x14ac:dyDescent="0.35">
      <c r="A170" s="21" t="s">
        <v>96</v>
      </c>
      <c r="B170" s="22" t="s">
        <v>887</v>
      </c>
      <c r="C170" s="15">
        <v>51092.751999999993</v>
      </c>
      <c r="D170" s="15">
        <v>26026.311999999998</v>
      </c>
      <c r="E170" s="15">
        <v>25066.44</v>
      </c>
      <c r="F170" s="15">
        <v>0</v>
      </c>
    </row>
    <row r="171" spans="1:6" x14ac:dyDescent="0.35">
      <c r="A171" s="21" t="s">
        <v>96</v>
      </c>
      <c r="B171" s="22" t="s">
        <v>115</v>
      </c>
      <c r="C171" s="15">
        <v>34058.035999999993</v>
      </c>
      <c r="D171" s="15">
        <v>3027.1200000000003</v>
      </c>
      <c r="E171" s="15">
        <v>30781.915999999997</v>
      </c>
      <c r="F171" s="15">
        <v>249</v>
      </c>
    </row>
    <row r="172" spans="1:6" ht="29" x14ac:dyDescent="0.35">
      <c r="A172" s="21" t="s">
        <v>96</v>
      </c>
      <c r="B172" s="22" t="s">
        <v>116</v>
      </c>
      <c r="C172" s="15">
        <v>18290.0275</v>
      </c>
      <c r="D172" s="15">
        <v>4028.6</v>
      </c>
      <c r="E172" s="15">
        <v>14218.627500000001</v>
      </c>
      <c r="F172" s="15">
        <v>42.8</v>
      </c>
    </row>
    <row r="173" spans="1:6" ht="29" x14ac:dyDescent="0.35">
      <c r="A173" s="21" t="s">
        <v>96</v>
      </c>
      <c r="B173" s="22" t="s">
        <v>117</v>
      </c>
      <c r="C173" s="15">
        <v>10626.875</v>
      </c>
      <c r="D173" s="15">
        <v>0</v>
      </c>
      <c r="E173" s="15">
        <v>10276.875</v>
      </c>
      <c r="F173" s="15">
        <v>350.00000000000006</v>
      </c>
    </row>
    <row r="174" spans="1:6" ht="29" x14ac:dyDescent="0.35">
      <c r="A174" s="21" t="s">
        <v>96</v>
      </c>
      <c r="B174" s="22" t="s">
        <v>118</v>
      </c>
      <c r="C174" s="15">
        <v>976.44399999999996</v>
      </c>
      <c r="D174" s="15">
        <v>976.44399999999996</v>
      </c>
      <c r="E174" s="15">
        <v>0</v>
      </c>
      <c r="F174" s="15">
        <v>0</v>
      </c>
    </row>
    <row r="175" spans="1:6" x14ac:dyDescent="0.35">
      <c r="A175" s="21" t="s">
        <v>96</v>
      </c>
      <c r="B175" s="22" t="s">
        <v>119</v>
      </c>
      <c r="C175" s="15">
        <v>0</v>
      </c>
      <c r="D175" s="15">
        <v>0</v>
      </c>
      <c r="E175" s="15">
        <v>0</v>
      </c>
      <c r="F175" s="15">
        <v>0</v>
      </c>
    </row>
    <row r="176" spans="1:6" x14ac:dyDescent="0.35">
      <c r="A176" s="21" t="s">
        <v>96</v>
      </c>
      <c r="B176" s="22" t="s">
        <v>120</v>
      </c>
      <c r="C176" s="15">
        <v>106449.4363</v>
      </c>
      <c r="D176" s="15">
        <v>14204.603999999999</v>
      </c>
      <c r="E176" s="15">
        <v>92244.832299999995</v>
      </c>
      <c r="F176" s="15">
        <v>0</v>
      </c>
    </row>
    <row r="177" spans="1:6" x14ac:dyDescent="0.35">
      <c r="A177" s="21" t="s">
        <v>96</v>
      </c>
      <c r="B177" s="22" t="s">
        <v>770</v>
      </c>
      <c r="C177" s="15">
        <v>2825.29</v>
      </c>
      <c r="D177" s="15">
        <v>2825.29</v>
      </c>
      <c r="E177" s="15">
        <v>0</v>
      </c>
      <c r="F177" s="15">
        <v>0</v>
      </c>
    </row>
    <row r="178" spans="1:6" x14ac:dyDescent="0.35">
      <c r="A178" s="21" t="s">
        <v>121</v>
      </c>
      <c r="B178" s="22" t="s">
        <v>122</v>
      </c>
      <c r="C178" s="15">
        <v>43487.779099999992</v>
      </c>
      <c r="D178" s="15">
        <v>10267.319000000001</v>
      </c>
      <c r="E178" s="15">
        <v>32963.660100000001</v>
      </c>
      <c r="F178" s="15">
        <v>256.8</v>
      </c>
    </row>
    <row r="179" spans="1:6" x14ac:dyDescent="0.35">
      <c r="A179" s="21" t="s">
        <v>121</v>
      </c>
      <c r="B179" s="22" t="s">
        <v>888</v>
      </c>
      <c r="C179" s="15">
        <v>170301.89740000002</v>
      </c>
      <c r="D179" s="15">
        <v>66290.108000000007</v>
      </c>
      <c r="E179" s="15">
        <v>59120.789400000001</v>
      </c>
      <c r="F179" s="15">
        <v>44891</v>
      </c>
    </row>
    <row r="180" spans="1:6" x14ac:dyDescent="0.35">
      <c r="A180" s="21" t="s">
        <v>121</v>
      </c>
      <c r="B180" s="22" t="s">
        <v>889</v>
      </c>
      <c r="C180" s="15">
        <v>205640.54930000001</v>
      </c>
      <c r="D180" s="15">
        <v>67597.104999999996</v>
      </c>
      <c r="E180" s="15">
        <v>137678.6593</v>
      </c>
      <c r="F180" s="15">
        <v>364.78499999999997</v>
      </c>
    </row>
    <row r="181" spans="1:6" x14ac:dyDescent="0.35">
      <c r="A181" s="21" t="s">
        <v>121</v>
      </c>
      <c r="B181" s="22" t="s">
        <v>123</v>
      </c>
      <c r="C181" s="15">
        <v>108335.22600000001</v>
      </c>
      <c r="D181" s="15">
        <v>33008.531999999999</v>
      </c>
      <c r="E181" s="15">
        <v>55406.694000000003</v>
      </c>
      <c r="F181" s="15">
        <v>19920</v>
      </c>
    </row>
    <row r="182" spans="1:6" x14ac:dyDescent="0.35">
      <c r="A182" s="21" t="s">
        <v>121</v>
      </c>
      <c r="B182" s="22" t="s">
        <v>890</v>
      </c>
      <c r="C182" s="15">
        <v>12854.75</v>
      </c>
      <c r="D182" s="15">
        <v>5121.3500000000004</v>
      </c>
      <c r="E182" s="15">
        <v>5481</v>
      </c>
      <c r="F182" s="15">
        <v>2252.4</v>
      </c>
    </row>
    <row r="183" spans="1:6" x14ac:dyDescent="0.35">
      <c r="A183" s="21" t="s">
        <v>121</v>
      </c>
      <c r="B183" s="22" t="s">
        <v>124</v>
      </c>
      <c r="C183" s="15">
        <v>381952.9981999998</v>
      </c>
      <c r="D183" s="15">
        <v>154843.076</v>
      </c>
      <c r="E183" s="15">
        <v>218145.92219999997</v>
      </c>
      <c r="F183" s="15">
        <v>8964</v>
      </c>
    </row>
    <row r="184" spans="1:6" x14ac:dyDescent="0.35">
      <c r="A184" s="21" t="s">
        <v>121</v>
      </c>
      <c r="B184" s="22" t="s">
        <v>125</v>
      </c>
      <c r="C184" s="15">
        <v>13043.987999999999</v>
      </c>
      <c r="D184" s="15">
        <v>2130.5320000000002</v>
      </c>
      <c r="E184" s="15">
        <v>7593.4559999999992</v>
      </c>
      <c r="F184" s="15">
        <v>3320</v>
      </c>
    </row>
    <row r="185" spans="1:6" x14ac:dyDescent="0.35">
      <c r="A185" s="21" t="s">
        <v>121</v>
      </c>
      <c r="B185" s="22" t="s">
        <v>126</v>
      </c>
      <c r="C185" s="15">
        <v>54732.233099999998</v>
      </c>
      <c r="D185" s="15">
        <v>26388.457000000002</v>
      </c>
      <c r="E185" s="15">
        <v>27352.788099999998</v>
      </c>
      <c r="F185" s="15">
        <v>990.98800000000006</v>
      </c>
    </row>
    <row r="186" spans="1:6" x14ac:dyDescent="0.35">
      <c r="A186" s="21" t="s">
        <v>121</v>
      </c>
      <c r="B186" s="22" t="s">
        <v>771</v>
      </c>
      <c r="C186" s="15">
        <v>6264.3940000000002</v>
      </c>
      <c r="D186" s="15">
        <v>2054.7939999999999</v>
      </c>
      <c r="E186" s="15">
        <v>4209.6000000000004</v>
      </c>
      <c r="F186" s="15">
        <v>0</v>
      </c>
    </row>
    <row r="187" spans="1:6" x14ac:dyDescent="0.35">
      <c r="A187" s="21" t="s">
        <v>121</v>
      </c>
      <c r="B187" s="22" t="s">
        <v>127</v>
      </c>
      <c r="C187" s="15">
        <v>38374.387499999997</v>
      </c>
      <c r="D187" s="15">
        <v>15864.244999999999</v>
      </c>
      <c r="E187" s="15">
        <v>21060.7425</v>
      </c>
      <c r="F187" s="15">
        <v>1449.4</v>
      </c>
    </row>
    <row r="188" spans="1:6" x14ac:dyDescent="0.35">
      <c r="A188" s="21" t="s">
        <v>121</v>
      </c>
      <c r="B188" s="22" t="s">
        <v>129</v>
      </c>
      <c r="C188" s="15">
        <v>218380.7035</v>
      </c>
      <c r="D188" s="15">
        <v>101961.41399999999</v>
      </c>
      <c r="E188" s="15">
        <v>95007.929499999998</v>
      </c>
      <c r="F188" s="15">
        <v>21411.360000000001</v>
      </c>
    </row>
    <row r="189" spans="1:6" x14ac:dyDescent="0.35">
      <c r="A189" s="21" t="s">
        <v>121</v>
      </c>
      <c r="B189" s="22" t="s">
        <v>891</v>
      </c>
      <c r="C189" s="15">
        <v>130829.57610000001</v>
      </c>
      <c r="D189" s="15">
        <v>53504.770000000004</v>
      </c>
      <c r="E189" s="15">
        <v>77322.406099999993</v>
      </c>
      <c r="F189" s="15">
        <v>2.4</v>
      </c>
    </row>
    <row r="190" spans="1:6" x14ac:dyDescent="0.35">
      <c r="A190" s="21" t="s">
        <v>121</v>
      </c>
      <c r="B190" s="22" t="s">
        <v>130</v>
      </c>
      <c r="C190" s="15">
        <v>156145.75599999999</v>
      </c>
      <c r="D190" s="15">
        <v>70386.494999999995</v>
      </c>
      <c r="E190" s="15">
        <v>56891.127000000008</v>
      </c>
      <c r="F190" s="15">
        <v>28868.134000000002</v>
      </c>
    </row>
    <row r="191" spans="1:6" x14ac:dyDescent="0.35">
      <c r="A191" s="21" t="s">
        <v>121</v>
      </c>
      <c r="B191" s="22" t="s">
        <v>131</v>
      </c>
      <c r="C191" s="15">
        <v>28118.334999999999</v>
      </c>
      <c r="D191" s="15">
        <v>3532.6270000000004</v>
      </c>
      <c r="E191" s="15">
        <v>24585.707999999999</v>
      </c>
      <c r="F191" s="15">
        <v>0</v>
      </c>
    </row>
    <row r="192" spans="1:6" x14ac:dyDescent="0.35">
      <c r="A192" s="21" t="s">
        <v>121</v>
      </c>
      <c r="B192" s="22" t="s">
        <v>132</v>
      </c>
      <c r="C192" s="15">
        <v>14586.5563</v>
      </c>
      <c r="D192" s="15">
        <v>3086.9000000000005</v>
      </c>
      <c r="E192" s="15">
        <v>11499.656300000001</v>
      </c>
      <c r="F192" s="15">
        <v>0</v>
      </c>
    </row>
    <row r="193" spans="1:6" ht="29" x14ac:dyDescent="0.35">
      <c r="A193" s="21" t="s">
        <v>121</v>
      </c>
      <c r="B193" s="22" t="s">
        <v>133</v>
      </c>
      <c r="C193" s="15">
        <v>579.15</v>
      </c>
      <c r="D193" s="15">
        <v>579.15</v>
      </c>
      <c r="E193" s="15">
        <v>0</v>
      </c>
      <c r="F193" s="15">
        <v>0</v>
      </c>
    </row>
    <row r="194" spans="1:6" x14ac:dyDescent="0.35">
      <c r="A194" s="21" t="s">
        <v>121</v>
      </c>
      <c r="B194" s="22" t="s">
        <v>134</v>
      </c>
      <c r="C194" s="15">
        <v>746.8</v>
      </c>
      <c r="D194" s="15">
        <v>746.8</v>
      </c>
      <c r="E194" s="15">
        <v>0</v>
      </c>
      <c r="F194" s="15">
        <v>0</v>
      </c>
    </row>
    <row r="195" spans="1:6" x14ac:dyDescent="0.35">
      <c r="A195" s="21" t="s">
        <v>121</v>
      </c>
      <c r="B195" s="22" t="s">
        <v>135</v>
      </c>
      <c r="C195" s="15">
        <v>21353.41</v>
      </c>
      <c r="D195" s="15">
        <v>2623.6</v>
      </c>
      <c r="E195" s="15">
        <v>18729.810000000001</v>
      </c>
      <c r="F195" s="15">
        <v>0</v>
      </c>
    </row>
    <row r="196" spans="1:6" x14ac:dyDescent="0.35">
      <c r="A196" s="21" t="s">
        <v>121</v>
      </c>
      <c r="B196" s="22" t="s">
        <v>892</v>
      </c>
      <c r="C196" s="15">
        <v>197375.81049999996</v>
      </c>
      <c r="D196" s="15">
        <v>50772.354000000007</v>
      </c>
      <c r="E196" s="15">
        <v>110780.74649999999</v>
      </c>
      <c r="F196" s="15">
        <v>35822.71</v>
      </c>
    </row>
    <row r="197" spans="1:6" ht="29" x14ac:dyDescent="0.35">
      <c r="A197" s="21" t="s">
        <v>121</v>
      </c>
      <c r="B197" s="22" t="s">
        <v>136</v>
      </c>
      <c r="C197" s="15">
        <v>4827.25</v>
      </c>
      <c r="D197" s="15">
        <v>4827.25</v>
      </c>
      <c r="E197" s="15">
        <v>0</v>
      </c>
      <c r="F197" s="15">
        <v>0</v>
      </c>
    </row>
    <row r="198" spans="1:6" x14ac:dyDescent="0.35">
      <c r="A198" s="21" t="s">
        <v>121</v>
      </c>
      <c r="B198" s="22" t="s">
        <v>137</v>
      </c>
      <c r="C198" s="15">
        <v>109749.57599999999</v>
      </c>
      <c r="D198" s="15">
        <v>30002.901000000002</v>
      </c>
      <c r="E198" s="15">
        <v>62266.875</v>
      </c>
      <c r="F198" s="15">
        <v>17479.8</v>
      </c>
    </row>
    <row r="199" spans="1:6" x14ac:dyDescent="0.35">
      <c r="A199" s="21" t="s">
        <v>121</v>
      </c>
      <c r="B199" s="22" t="s">
        <v>138</v>
      </c>
      <c r="C199" s="15">
        <v>282367.72889999999</v>
      </c>
      <c r="D199" s="15">
        <v>105965.88100000001</v>
      </c>
      <c r="E199" s="15">
        <v>162631.68790000002</v>
      </c>
      <c r="F199" s="15">
        <v>13770.16</v>
      </c>
    </row>
    <row r="200" spans="1:6" x14ac:dyDescent="0.35">
      <c r="A200" s="21" t="s">
        <v>121</v>
      </c>
      <c r="B200" s="22" t="s">
        <v>139</v>
      </c>
      <c r="C200" s="15">
        <v>115968.40849999999</v>
      </c>
      <c r="D200" s="15">
        <v>31891.565999999999</v>
      </c>
      <c r="E200" s="15">
        <v>83827.842499999999</v>
      </c>
      <c r="F200" s="15">
        <v>249</v>
      </c>
    </row>
    <row r="201" spans="1:6" x14ac:dyDescent="0.35">
      <c r="A201" s="21" t="s">
        <v>121</v>
      </c>
      <c r="B201" s="22" t="s">
        <v>893</v>
      </c>
      <c r="C201" s="15">
        <v>155559.95649999997</v>
      </c>
      <c r="D201" s="15">
        <v>42855.438000000002</v>
      </c>
      <c r="E201" s="15">
        <v>103906.51850000001</v>
      </c>
      <c r="F201" s="15">
        <v>8798</v>
      </c>
    </row>
    <row r="202" spans="1:6" ht="29" x14ac:dyDescent="0.35">
      <c r="A202" s="21" t="s">
        <v>121</v>
      </c>
      <c r="B202" s="22" t="s">
        <v>140</v>
      </c>
      <c r="C202" s="15">
        <v>71845.096999999994</v>
      </c>
      <c r="D202" s="15">
        <v>28957.507000000005</v>
      </c>
      <c r="E202" s="15">
        <v>42721.59</v>
      </c>
      <c r="F202" s="15">
        <v>166</v>
      </c>
    </row>
    <row r="203" spans="1:6" x14ac:dyDescent="0.35">
      <c r="A203" s="21" t="s">
        <v>121</v>
      </c>
      <c r="B203" s="22" t="s">
        <v>141</v>
      </c>
      <c r="C203" s="15">
        <v>293159.18579999992</v>
      </c>
      <c r="D203" s="15">
        <v>131833.06599999999</v>
      </c>
      <c r="E203" s="15">
        <v>108206.11979999999</v>
      </c>
      <c r="F203" s="15">
        <v>53120</v>
      </c>
    </row>
    <row r="204" spans="1:6" ht="29" x14ac:dyDescent="0.35">
      <c r="A204" s="21" t="s">
        <v>121</v>
      </c>
      <c r="B204" s="22" t="s">
        <v>142</v>
      </c>
      <c r="C204" s="15">
        <v>75413.891999999993</v>
      </c>
      <c r="D204" s="15">
        <v>30529.241999999995</v>
      </c>
      <c r="E204" s="15">
        <v>43391.25</v>
      </c>
      <c r="F204" s="15">
        <v>1493.4</v>
      </c>
    </row>
    <row r="205" spans="1:6" ht="29" x14ac:dyDescent="0.35">
      <c r="A205" s="21" t="s">
        <v>121</v>
      </c>
      <c r="B205" s="22" t="s">
        <v>143</v>
      </c>
      <c r="C205" s="15">
        <v>11703.336000000001</v>
      </c>
      <c r="D205" s="15">
        <v>4655.1239999999998</v>
      </c>
      <c r="E205" s="15">
        <v>7046.5</v>
      </c>
      <c r="F205" s="15">
        <v>1.712</v>
      </c>
    </row>
    <row r="206" spans="1:6" x14ac:dyDescent="0.35">
      <c r="A206" s="21" t="s">
        <v>121</v>
      </c>
      <c r="B206" s="22" t="s">
        <v>144</v>
      </c>
      <c r="C206" s="15">
        <v>188953.68880000003</v>
      </c>
      <c r="D206" s="15">
        <v>89934.012000000002</v>
      </c>
      <c r="E206" s="15">
        <v>99019.153000000006</v>
      </c>
      <c r="F206" s="15">
        <v>0.52380000000000004</v>
      </c>
    </row>
    <row r="207" spans="1:6" x14ac:dyDescent="0.35">
      <c r="A207" s="21" t="s">
        <v>121</v>
      </c>
      <c r="B207" s="22" t="s">
        <v>894</v>
      </c>
      <c r="C207" s="15">
        <v>70607.616999999998</v>
      </c>
      <c r="D207" s="15">
        <v>18095.824000000001</v>
      </c>
      <c r="E207" s="15">
        <v>10242.521000000001</v>
      </c>
      <c r="F207" s="15">
        <v>42269.271999999997</v>
      </c>
    </row>
    <row r="208" spans="1:6" x14ac:dyDescent="0.35">
      <c r="A208" s="21" t="s">
        <v>121</v>
      </c>
      <c r="B208" s="22" t="s">
        <v>145</v>
      </c>
      <c r="C208" s="15">
        <v>0</v>
      </c>
      <c r="D208" s="15">
        <v>0</v>
      </c>
      <c r="E208" s="15">
        <v>0</v>
      </c>
      <c r="F208" s="15">
        <v>0</v>
      </c>
    </row>
    <row r="209" spans="1:6" x14ac:dyDescent="0.35">
      <c r="A209" s="21" t="s">
        <v>147</v>
      </c>
      <c r="B209" s="22" t="s">
        <v>148</v>
      </c>
      <c r="C209" s="15">
        <v>1187.1210000000001</v>
      </c>
      <c r="D209" s="15">
        <v>1187.1210000000001</v>
      </c>
      <c r="E209" s="15">
        <v>0</v>
      </c>
      <c r="F209" s="15">
        <v>0</v>
      </c>
    </row>
    <row r="210" spans="1:6" x14ac:dyDescent="0.35">
      <c r="A210" s="21" t="s">
        <v>147</v>
      </c>
      <c r="B210" s="22" t="s">
        <v>149</v>
      </c>
      <c r="C210" s="15">
        <v>8583.0744999999988</v>
      </c>
      <c r="D210" s="15">
        <v>728</v>
      </c>
      <c r="E210" s="15">
        <v>2045.0744999999997</v>
      </c>
      <c r="F210" s="15">
        <v>5810</v>
      </c>
    </row>
    <row r="211" spans="1:6" x14ac:dyDescent="0.35">
      <c r="A211" s="21" t="s">
        <v>147</v>
      </c>
      <c r="B211" s="22" t="s">
        <v>150</v>
      </c>
      <c r="C211" s="15">
        <v>34383.208500000008</v>
      </c>
      <c r="D211" s="15">
        <v>2717.46</v>
      </c>
      <c r="E211" s="15">
        <v>10839.7485</v>
      </c>
      <c r="F211" s="15">
        <v>20826</v>
      </c>
    </row>
    <row r="212" spans="1:6" x14ac:dyDescent="0.35">
      <c r="A212" s="21" t="s">
        <v>147</v>
      </c>
      <c r="B212" s="22" t="s">
        <v>834</v>
      </c>
      <c r="C212" s="15">
        <v>14.280000000000001</v>
      </c>
      <c r="D212" s="15">
        <v>0</v>
      </c>
      <c r="E212" s="15">
        <v>0</v>
      </c>
      <c r="F212" s="15">
        <v>14.280000000000001</v>
      </c>
    </row>
    <row r="213" spans="1:6" x14ac:dyDescent="0.35">
      <c r="A213" s="21" t="s">
        <v>147</v>
      </c>
      <c r="B213" s="22" t="s">
        <v>772</v>
      </c>
      <c r="C213" s="15">
        <v>775.55000000000007</v>
      </c>
      <c r="D213" s="15">
        <v>775.55000000000007</v>
      </c>
      <c r="E213" s="15">
        <v>0</v>
      </c>
      <c r="F213" s="15">
        <v>0</v>
      </c>
    </row>
    <row r="214" spans="1:6" x14ac:dyDescent="0.35">
      <c r="A214" s="21" t="s">
        <v>147</v>
      </c>
      <c r="B214" s="22" t="s">
        <v>151</v>
      </c>
      <c r="C214" s="15">
        <v>11642.240000000002</v>
      </c>
      <c r="D214" s="15">
        <v>5832.2400000000007</v>
      </c>
      <c r="E214" s="15">
        <v>0</v>
      </c>
      <c r="F214" s="15">
        <v>5810</v>
      </c>
    </row>
    <row r="215" spans="1:6" x14ac:dyDescent="0.35">
      <c r="A215" s="21" t="s">
        <v>147</v>
      </c>
      <c r="B215" s="22" t="s">
        <v>152</v>
      </c>
      <c r="C215" s="15">
        <v>162.28</v>
      </c>
      <c r="D215" s="15">
        <v>162.28</v>
      </c>
      <c r="E215" s="15">
        <v>0</v>
      </c>
      <c r="F215" s="15">
        <v>0</v>
      </c>
    </row>
    <row r="216" spans="1:6" x14ac:dyDescent="0.35">
      <c r="A216" s="21" t="s">
        <v>147</v>
      </c>
      <c r="B216" s="22" t="s">
        <v>153</v>
      </c>
      <c r="C216" s="15">
        <v>79372.829800000007</v>
      </c>
      <c r="D216" s="15">
        <v>21899.4</v>
      </c>
      <c r="E216" s="15">
        <v>32353.309800000003</v>
      </c>
      <c r="F216" s="15">
        <v>25120.12</v>
      </c>
    </row>
    <row r="217" spans="1:6" x14ac:dyDescent="0.35">
      <c r="A217" s="21" t="s">
        <v>147</v>
      </c>
      <c r="B217" s="22" t="s">
        <v>154</v>
      </c>
      <c r="C217" s="15">
        <v>82513.960999999996</v>
      </c>
      <c r="D217" s="15">
        <v>12683.302</v>
      </c>
      <c r="E217" s="15">
        <v>29335.767</v>
      </c>
      <c r="F217" s="15">
        <v>40494.892</v>
      </c>
    </row>
    <row r="218" spans="1:6" x14ac:dyDescent="0.35">
      <c r="A218" s="21" t="s">
        <v>147</v>
      </c>
      <c r="B218" s="22" t="s">
        <v>155</v>
      </c>
      <c r="C218" s="15">
        <v>916.68</v>
      </c>
      <c r="D218" s="15">
        <v>916.68</v>
      </c>
      <c r="E218" s="15">
        <v>0</v>
      </c>
      <c r="F218" s="15">
        <v>0</v>
      </c>
    </row>
    <row r="219" spans="1:6" x14ac:dyDescent="0.35">
      <c r="A219" s="21" t="s">
        <v>147</v>
      </c>
      <c r="B219" s="22" t="s">
        <v>156</v>
      </c>
      <c r="C219" s="15">
        <v>190.608</v>
      </c>
      <c r="D219" s="15">
        <v>182</v>
      </c>
      <c r="E219" s="15">
        <v>0</v>
      </c>
      <c r="F219" s="15">
        <v>8.6080000000000005</v>
      </c>
    </row>
    <row r="220" spans="1:6" x14ac:dyDescent="0.35">
      <c r="A220" s="21" t="s">
        <v>147</v>
      </c>
      <c r="B220" s="22" t="s">
        <v>157</v>
      </c>
      <c r="C220" s="15">
        <v>483.9</v>
      </c>
      <c r="D220" s="15">
        <v>483.9</v>
      </c>
      <c r="E220" s="15">
        <v>0</v>
      </c>
      <c r="F220" s="15">
        <v>0</v>
      </c>
    </row>
    <row r="221" spans="1:6" x14ac:dyDescent="0.35">
      <c r="A221" s="21" t="s">
        <v>147</v>
      </c>
      <c r="B221" s="22" t="s">
        <v>158</v>
      </c>
      <c r="C221" s="15">
        <v>5370.2979999999998</v>
      </c>
      <c r="D221" s="15">
        <v>390.298</v>
      </c>
      <c r="E221" s="15">
        <v>0</v>
      </c>
      <c r="F221" s="15">
        <v>4980</v>
      </c>
    </row>
    <row r="222" spans="1:6" x14ac:dyDescent="0.35">
      <c r="A222" s="21" t="s">
        <v>147</v>
      </c>
      <c r="B222" s="22" t="s">
        <v>773</v>
      </c>
      <c r="C222" s="15">
        <v>2449.06</v>
      </c>
      <c r="D222" s="15">
        <v>2449.06</v>
      </c>
      <c r="E222" s="15">
        <v>0</v>
      </c>
      <c r="F222" s="15">
        <v>0</v>
      </c>
    </row>
    <row r="223" spans="1:6" x14ac:dyDescent="0.35">
      <c r="A223" s="21" t="s">
        <v>147</v>
      </c>
      <c r="B223" s="22" t="s">
        <v>159</v>
      </c>
      <c r="C223" s="15">
        <v>0</v>
      </c>
      <c r="D223" s="15">
        <v>0</v>
      </c>
      <c r="E223" s="15">
        <v>0</v>
      </c>
      <c r="F223" s="15">
        <v>0</v>
      </c>
    </row>
    <row r="224" spans="1:6" x14ac:dyDescent="0.35">
      <c r="A224" s="21" t="s">
        <v>147</v>
      </c>
      <c r="B224" s="22" t="s">
        <v>895</v>
      </c>
      <c r="C224" s="15">
        <v>68331.964999999997</v>
      </c>
      <c r="D224" s="15">
        <v>8349.9650000000001</v>
      </c>
      <c r="E224" s="15">
        <v>0</v>
      </c>
      <c r="F224" s="15">
        <v>59982</v>
      </c>
    </row>
    <row r="225" spans="1:6" x14ac:dyDescent="0.35">
      <c r="A225" s="21" t="s">
        <v>147</v>
      </c>
      <c r="B225" s="22" t="s">
        <v>160</v>
      </c>
      <c r="C225" s="15">
        <v>74311.862000000008</v>
      </c>
      <c r="D225" s="15">
        <v>11229.682000000001</v>
      </c>
      <c r="E225" s="15">
        <v>8038.8</v>
      </c>
      <c r="F225" s="15">
        <v>55043.380000000005</v>
      </c>
    </row>
    <row r="226" spans="1:6" x14ac:dyDescent="0.35">
      <c r="A226" s="21" t="s">
        <v>147</v>
      </c>
      <c r="B226" s="22" t="s">
        <v>161</v>
      </c>
      <c r="C226" s="15">
        <v>0</v>
      </c>
      <c r="D226" s="15">
        <v>0</v>
      </c>
      <c r="E226" s="15">
        <v>0</v>
      </c>
      <c r="F226" s="15">
        <v>0</v>
      </c>
    </row>
    <row r="227" spans="1:6" x14ac:dyDescent="0.35">
      <c r="A227" s="21" t="s">
        <v>147</v>
      </c>
      <c r="B227" s="22" t="s">
        <v>162</v>
      </c>
      <c r="C227" s="15">
        <v>364</v>
      </c>
      <c r="D227" s="15">
        <v>364</v>
      </c>
      <c r="E227" s="15">
        <v>0</v>
      </c>
      <c r="F227" s="15">
        <v>0</v>
      </c>
    </row>
    <row r="228" spans="1:6" x14ac:dyDescent="0.35">
      <c r="A228" s="21" t="s">
        <v>147</v>
      </c>
      <c r="B228" s="22" t="s">
        <v>163</v>
      </c>
      <c r="C228" s="15">
        <v>338116.39849999995</v>
      </c>
      <c r="D228" s="15">
        <v>170814.80099999998</v>
      </c>
      <c r="E228" s="15">
        <v>45677.697500000002</v>
      </c>
      <c r="F228" s="15">
        <v>121623.9</v>
      </c>
    </row>
    <row r="229" spans="1:6" x14ac:dyDescent="0.35">
      <c r="A229" s="21" t="s">
        <v>147</v>
      </c>
      <c r="B229" s="22" t="s">
        <v>164</v>
      </c>
      <c r="C229" s="15">
        <v>89807.047500000001</v>
      </c>
      <c r="D229" s="15">
        <v>12210.825000000001</v>
      </c>
      <c r="E229" s="15">
        <v>47078.172500000001</v>
      </c>
      <c r="F229" s="15">
        <v>30518.050000000003</v>
      </c>
    </row>
    <row r="230" spans="1:6" x14ac:dyDescent="0.35">
      <c r="A230" s="21" t="s">
        <v>147</v>
      </c>
      <c r="B230" s="22" t="s">
        <v>165</v>
      </c>
      <c r="C230" s="15">
        <v>6903.45</v>
      </c>
      <c r="D230" s="15">
        <v>3706.2</v>
      </c>
      <c r="E230" s="15">
        <v>3197.25</v>
      </c>
      <c r="F230" s="15">
        <v>0</v>
      </c>
    </row>
    <row r="231" spans="1:6" x14ac:dyDescent="0.35">
      <c r="A231" s="21" t="s">
        <v>147</v>
      </c>
      <c r="B231" s="22" t="s">
        <v>166</v>
      </c>
      <c r="C231" s="15">
        <v>147554.99179999999</v>
      </c>
      <c r="D231" s="15">
        <v>7807.866</v>
      </c>
      <c r="E231" s="15">
        <v>46458.2238</v>
      </c>
      <c r="F231" s="15">
        <v>93288.902000000002</v>
      </c>
    </row>
    <row r="232" spans="1:6" x14ac:dyDescent="0.35">
      <c r="A232" s="21" t="s">
        <v>147</v>
      </c>
      <c r="B232" s="22" t="s">
        <v>167</v>
      </c>
      <c r="C232" s="15">
        <v>71806.342000000004</v>
      </c>
      <c r="D232" s="15">
        <v>5217.902</v>
      </c>
      <c r="E232" s="15">
        <v>35937.090000000004</v>
      </c>
      <c r="F232" s="15">
        <v>30651.350000000002</v>
      </c>
    </row>
    <row r="233" spans="1:6" ht="29" x14ac:dyDescent="0.35">
      <c r="A233" s="21" t="s">
        <v>147</v>
      </c>
      <c r="B233" s="22" t="s">
        <v>774</v>
      </c>
      <c r="C233" s="15">
        <v>5531.7649999999994</v>
      </c>
      <c r="D233" s="15">
        <v>5192.9949999999999</v>
      </c>
      <c r="E233" s="15">
        <v>0</v>
      </c>
      <c r="F233" s="15">
        <v>338.77</v>
      </c>
    </row>
    <row r="234" spans="1:6" ht="29" x14ac:dyDescent="0.35">
      <c r="A234" s="21" t="s">
        <v>147</v>
      </c>
      <c r="B234" s="22" t="s">
        <v>168</v>
      </c>
      <c r="C234" s="15">
        <v>36424.826999999997</v>
      </c>
      <c r="D234" s="15">
        <v>1501.8589999999999</v>
      </c>
      <c r="E234" s="15">
        <v>26992.400000000001</v>
      </c>
      <c r="F234" s="15">
        <v>7930.5680000000002</v>
      </c>
    </row>
    <row r="235" spans="1:6" x14ac:dyDescent="0.35">
      <c r="A235" s="21" t="s">
        <v>147</v>
      </c>
      <c r="B235" s="22" t="s">
        <v>169</v>
      </c>
      <c r="C235" s="15">
        <v>7697.5550000000012</v>
      </c>
      <c r="D235" s="15">
        <v>954.08</v>
      </c>
      <c r="E235" s="15">
        <v>0</v>
      </c>
      <c r="F235" s="15">
        <v>6743.4750000000013</v>
      </c>
    </row>
    <row r="236" spans="1:6" x14ac:dyDescent="0.35">
      <c r="A236" s="21" t="s">
        <v>147</v>
      </c>
      <c r="B236" s="22" t="s">
        <v>170</v>
      </c>
      <c r="C236" s="15">
        <v>97585.472499999989</v>
      </c>
      <c r="D236" s="15">
        <v>8237.4</v>
      </c>
      <c r="E236" s="15">
        <v>16365.352500000001</v>
      </c>
      <c r="F236" s="15">
        <v>72982.720000000001</v>
      </c>
    </row>
    <row r="237" spans="1:6" x14ac:dyDescent="0.35">
      <c r="A237" s="21" t="s">
        <v>171</v>
      </c>
      <c r="B237" s="22" t="s">
        <v>172</v>
      </c>
      <c r="C237" s="15">
        <v>289857.96799999999</v>
      </c>
      <c r="D237" s="15">
        <v>57300.222000000002</v>
      </c>
      <c r="E237" s="15">
        <v>6547.2150000000001</v>
      </c>
      <c r="F237" s="15">
        <v>226010.53099999999</v>
      </c>
    </row>
    <row r="238" spans="1:6" x14ac:dyDescent="0.35">
      <c r="A238" s="21" t="s">
        <v>171</v>
      </c>
      <c r="B238" s="22" t="s">
        <v>173</v>
      </c>
      <c r="C238" s="15">
        <v>261009.31100000002</v>
      </c>
      <c r="D238" s="15">
        <v>5081.6350000000002</v>
      </c>
      <c r="E238" s="15">
        <v>12101.291999999999</v>
      </c>
      <c r="F238" s="15">
        <v>243826.38400000002</v>
      </c>
    </row>
    <row r="239" spans="1:6" x14ac:dyDescent="0.35">
      <c r="A239" s="21" t="s">
        <v>171</v>
      </c>
      <c r="B239" s="22" t="s">
        <v>174</v>
      </c>
      <c r="C239" s="15">
        <v>87358.472999999984</v>
      </c>
      <c r="D239" s="15">
        <v>23323.301000000003</v>
      </c>
      <c r="E239" s="15">
        <v>0</v>
      </c>
      <c r="F239" s="15">
        <v>64035.171999999999</v>
      </c>
    </row>
    <row r="240" spans="1:6" x14ac:dyDescent="0.35">
      <c r="A240" s="21" t="s">
        <v>171</v>
      </c>
      <c r="B240" s="22" t="s">
        <v>175</v>
      </c>
      <c r="C240" s="15">
        <v>6292.5259999999998</v>
      </c>
      <c r="D240" s="15">
        <v>396.19599999999997</v>
      </c>
      <c r="E240" s="15">
        <v>5842.4</v>
      </c>
      <c r="F240" s="15">
        <v>53.930000000000007</v>
      </c>
    </row>
    <row r="241" spans="1:6" x14ac:dyDescent="0.35">
      <c r="A241" s="21" t="s">
        <v>171</v>
      </c>
      <c r="B241" s="22" t="s">
        <v>176</v>
      </c>
      <c r="C241" s="15">
        <v>17652.97</v>
      </c>
      <c r="D241" s="15">
        <v>17649.650000000001</v>
      </c>
      <c r="E241" s="15">
        <v>0</v>
      </c>
      <c r="F241" s="15">
        <v>3.3200000000000003</v>
      </c>
    </row>
    <row r="242" spans="1:6" x14ac:dyDescent="0.35">
      <c r="A242" s="21" t="s">
        <v>171</v>
      </c>
      <c r="B242" s="22" t="s">
        <v>177</v>
      </c>
      <c r="C242" s="15">
        <v>24819.362499999999</v>
      </c>
      <c r="D242" s="15">
        <v>0</v>
      </c>
      <c r="E242" s="15">
        <v>15689.362499999999</v>
      </c>
      <c r="F242" s="15">
        <v>9130</v>
      </c>
    </row>
    <row r="243" spans="1:6" x14ac:dyDescent="0.35">
      <c r="A243" s="21" t="s">
        <v>171</v>
      </c>
      <c r="B243" s="22" t="s">
        <v>178</v>
      </c>
      <c r="C243" s="15">
        <v>280191.32299999997</v>
      </c>
      <c r="D243" s="15">
        <v>2476.6530000000002</v>
      </c>
      <c r="E243" s="15">
        <v>0</v>
      </c>
      <c r="F243" s="15">
        <v>277714.67000000004</v>
      </c>
    </row>
    <row r="244" spans="1:6" x14ac:dyDescent="0.35">
      <c r="A244" s="21" t="s">
        <v>171</v>
      </c>
      <c r="B244" s="22" t="s">
        <v>179</v>
      </c>
      <c r="C244" s="15">
        <v>118497.3605</v>
      </c>
      <c r="D244" s="15">
        <v>6054.4039999999995</v>
      </c>
      <c r="E244" s="15">
        <v>15745.782500000001</v>
      </c>
      <c r="F244" s="15">
        <v>96697.174000000014</v>
      </c>
    </row>
    <row r="245" spans="1:6" x14ac:dyDescent="0.35">
      <c r="A245" s="21" t="s">
        <v>171</v>
      </c>
      <c r="B245" s="22" t="s">
        <v>180</v>
      </c>
      <c r="C245" s="15">
        <v>28018.169000000002</v>
      </c>
      <c r="D245" s="15">
        <v>3616.1690000000003</v>
      </c>
      <c r="E245" s="15">
        <v>0</v>
      </c>
      <c r="F245" s="15">
        <v>24402</v>
      </c>
    </row>
    <row r="246" spans="1:6" x14ac:dyDescent="0.35">
      <c r="A246" s="21" t="s">
        <v>171</v>
      </c>
      <c r="B246" s="22" t="s">
        <v>775</v>
      </c>
      <c r="C246" s="15">
        <v>98870.37099999997</v>
      </c>
      <c r="D246" s="15">
        <v>19251.538</v>
      </c>
      <c r="E246" s="15">
        <v>0</v>
      </c>
      <c r="F246" s="15">
        <v>79618.832999999999</v>
      </c>
    </row>
    <row r="247" spans="1:6" x14ac:dyDescent="0.35">
      <c r="A247" s="21" t="s">
        <v>171</v>
      </c>
      <c r="B247" s="22" t="s">
        <v>181</v>
      </c>
      <c r="C247" s="15">
        <v>596068.64620000008</v>
      </c>
      <c r="D247" s="15">
        <v>134980.954</v>
      </c>
      <c r="E247" s="15">
        <v>161916.53419999999</v>
      </c>
      <c r="F247" s="15">
        <v>299171.158</v>
      </c>
    </row>
    <row r="248" spans="1:6" x14ac:dyDescent="0.35">
      <c r="A248" s="21" t="s">
        <v>171</v>
      </c>
      <c r="B248" s="22" t="s">
        <v>182</v>
      </c>
      <c r="C248" s="15">
        <v>22153.864999999998</v>
      </c>
      <c r="D248" s="15">
        <v>571.36500000000001</v>
      </c>
      <c r="E248" s="15">
        <v>4567.5</v>
      </c>
      <c r="F248" s="15">
        <v>17015</v>
      </c>
    </row>
    <row r="249" spans="1:6" x14ac:dyDescent="0.35">
      <c r="A249" s="21" t="s">
        <v>171</v>
      </c>
      <c r="B249" s="22" t="s">
        <v>183</v>
      </c>
      <c r="C249" s="15">
        <v>760652.78110000037</v>
      </c>
      <c r="D249" s="15">
        <v>47013.83</v>
      </c>
      <c r="E249" s="15">
        <v>170275.92609999998</v>
      </c>
      <c r="F249" s="15">
        <v>543363.02500000014</v>
      </c>
    </row>
    <row r="250" spans="1:6" x14ac:dyDescent="0.35">
      <c r="A250" s="21" t="s">
        <v>171</v>
      </c>
      <c r="B250" s="22" t="s">
        <v>184</v>
      </c>
      <c r="C250" s="15">
        <v>42600.856000000007</v>
      </c>
      <c r="D250" s="15">
        <v>4858.5159999999996</v>
      </c>
      <c r="E250" s="15">
        <v>0</v>
      </c>
      <c r="F250" s="15">
        <v>37742.340000000004</v>
      </c>
    </row>
    <row r="251" spans="1:6" x14ac:dyDescent="0.35">
      <c r="A251" s="21" t="s">
        <v>185</v>
      </c>
      <c r="B251" s="22" t="s">
        <v>186</v>
      </c>
      <c r="C251" s="15">
        <v>54032.698500000006</v>
      </c>
      <c r="D251" s="15">
        <v>23263.769000000004</v>
      </c>
      <c r="E251" s="15">
        <v>30662.917500000003</v>
      </c>
      <c r="F251" s="15">
        <v>106.012</v>
      </c>
    </row>
    <row r="252" spans="1:6" x14ac:dyDescent="0.35">
      <c r="A252" s="21" t="s">
        <v>185</v>
      </c>
      <c r="B252" s="22" t="s">
        <v>187</v>
      </c>
      <c r="C252" s="15">
        <v>1874.1699999999998</v>
      </c>
      <c r="D252" s="15">
        <v>1872.45</v>
      </c>
      <c r="E252" s="15">
        <v>0</v>
      </c>
      <c r="F252" s="15">
        <v>1.72</v>
      </c>
    </row>
    <row r="253" spans="1:6" x14ac:dyDescent="0.35">
      <c r="A253" s="21" t="s">
        <v>185</v>
      </c>
      <c r="B253" s="22" t="s">
        <v>896</v>
      </c>
      <c r="C253" s="15">
        <v>455</v>
      </c>
      <c r="D253" s="15">
        <v>455</v>
      </c>
      <c r="E253" s="15">
        <v>0</v>
      </c>
      <c r="F253" s="15">
        <v>0</v>
      </c>
    </row>
    <row r="254" spans="1:6" x14ac:dyDescent="0.35">
      <c r="A254" s="21" t="s">
        <v>185</v>
      </c>
      <c r="B254" s="22" t="s">
        <v>897</v>
      </c>
      <c r="C254" s="15">
        <v>34725.637500000004</v>
      </c>
      <c r="D254" s="15">
        <v>21493.579000000002</v>
      </c>
      <c r="E254" s="15">
        <v>10934.343000000001</v>
      </c>
      <c r="F254" s="15">
        <v>2297.7155000000002</v>
      </c>
    </row>
    <row r="255" spans="1:6" x14ac:dyDescent="0.35">
      <c r="A255" s="21" t="s">
        <v>185</v>
      </c>
      <c r="B255" s="22" t="s">
        <v>898</v>
      </c>
      <c r="C255" s="15">
        <v>8560.24</v>
      </c>
      <c r="D255" s="15">
        <v>8552.17</v>
      </c>
      <c r="E255" s="15">
        <v>0</v>
      </c>
      <c r="F255" s="15">
        <v>8.07</v>
      </c>
    </row>
    <row r="256" spans="1:6" x14ac:dyDescent="0.35">
      <c r="A256" s="21" t="s">
        <v>185</v>
      </c>
      <c r="B256" s="22" t="s">
        <v>188</v>
      </c>
      <c r="C256" s="15">
        <v>455</v>
      </c>
      <c r="D256" s="15">
        <v>455</v>
      </c>
      <c r="E256" s="15">
        <v>0</v>
      </c>
      <c r="F256" s="15">
        <v>0</v>
      </c>
    </row>
    <row r="257" spans="1:6" x14ac:dyDescent="0.35">
      <c r="A257" s="21" t="s">
        <v>185</v>
      </c>
      <c r="B257" s="22" t="s">
        <v>189</v>
      </c>
      <c r="C257" s="15">
        <v>3197.25</v>
      </c>
      <c r="D257" s="15">
        <v>0</v>
      </c>
      <c r="E257" s="15">
        <v>3197.25</v>
      </c>
      <c r="F257" s="15">
        <v>0</v>
      </c>
    </row>
    <row r="258" spans="1:6" x14ac:dyDescent="0.35">
      <c r="A258" s="21" t="s">
        <v>185</v>
      </c>
      <c r="B258" s="22" t="s">
        <v>899</v>
      </c>
      <c r="C258" s="15">
        <v>81221.492500000008</v>
      </c>
      <c r="D258" s="15">
        <v>38368.625999999989</v>
      </c>
      <c r="E258" s="15">
        <v>42656.071499999998</v>
      </c>
      <c r="F258" s="15">
        <v>196.79499999999999</v>
      </c>
    </row>
    <row r="259" spans="1:6" ht="43.5" x14ac:dyDescent="0.35">
      <c r="A259" s="21" t="s">
        <v>185</v>
      </c>
      <c r="B259" s="22" t="s">
        <v>776</v>
      </c>
      <c r="C259" s="15">
        <v>141109.32749999998</v>
      </c>
      <c r="D259" s="15">
        <v>85079.175000000003</v>
      </c>
      <c r="E259" s="15">
        <v>22129.192500000001</v>
      </c>
      <c r="F259" s="15">
        <v>33900.959999999999</v>
      </c>
    </row>
    <row r="260" spans="1:6" x14ac:dyDescent="0.35">
      <c r="A260" s="21" t="s">
        <v>185</v>
      </c>
      <c r="B260" s="22" t="s">
        <v>900</v>
      </c>
      <c r="C260" s="15">
        <v>99824.770500000013</v>
      </c>
      <c r="D260" s="15">
        <v>20115.13</v>
      </c>
      <c r="E260" s="15">
        <v>72761.680500000002</v>
      </c>
      <c r="F260" s="15">
        <v>6947.96</v>
      </c>
    </row>
    <row r="261" spans="1:6" x14ac:dyDescent="0.35">
      <c r="A261" s="21" t="s">
        <v>185</v>
      </c>
      <c r="B261" s="22" t="s">
        <v>190</v>
      </c>
      <c r="C261" s="15">
        <v>11811.665000000001</v>
      </c>
      <c r="D261" s="15">
        <v>10593.8</v>
      </c>
      <c r="E261" s="15">
        <v>70.004999999999995</v>
      </c>
      <c r="F261" s="15">
        <v>1147.8600000000001</v>
      </c>
    </row>
    <row r="262" spans="1:6" x14ac:dyDescent="0.35">
      <c r="A262" s="21" t="s">
        <v>185</v>
      </c>
      <c r="B262" s="22" t="s">
        <v>191</v>
      </c>
      <c r="C262" s="15">
        <v>176031.97749999995</v>
      </c>
      <c r="D262" s="15">
        <v>43853.045000000006</v>
      </c>
      <c r="E262" s="15">
        <v>126130.13250000001</v>
      </c>
      <c r="F262" s="15">
        <v>6048.8</v>
      </c>
    </row>
    <row r="263" spans="1:6" x14ac:dyDescent="0.35">
      <c r="A263" s="21" t="s">
        <v>185</v>
      </c>
      <c r="B263" s="22" t="s">
        <v>192</v>
      </c>
      <c r="C263" s="15">
        <v>42095.973899999997</v>
      </c>
      <c r="D263" s="15">
        <v>15094.654999999999</v>
      </c>
      <c r="E263" s="15">
        <v>25971.978900000002</v>
      </c>
      <c r="F263" s="15">
        <v>1029.3399999999999</v>
      </c>
    </row>
    <row r="264" spans="1:6" x14ac:dyDescent="0.35">
      <c r="A264" s="21" t="s">
        <v>185</v>
      </c>
      <c r="B264" s="22" t="s">
        <v>193</v>
      </c>
      <c r="C264" s="15">
        <v>44083.96</v>
      </c>
      <c r="D264" s="15">
        <v>24549</v>
      </c>
      <c r="E264" s="15">
        <v>19534.96</v>
      </c>
      <c r="F264" s="15">
        <v>0</v>
      </c>
    </row>
    <row r="265" spans="1:6" x14ac:dyDescent="0.35">
      <c r="A265" s="21" t="s">
        <v>185</v>
      </c>
      <c r="B265" s="22" t="s">
        <v>194</v>
      </c>
      <c r="C265" s="15">
        <v>42012.245999999999</v>
      </c>
      <c r="D265" s="15">
        <v>26829.876</v>
      </c>
      <c r="E265" s="15">
        <v>15182.369999999999</v>
      </c>
      <c r="F265" s="15">
        <v>0</v>
      </c>
    </row>
    <row r="266" spans="1:6" x14ac:dyDescent="0.35">
      <c r="A266" s="21" t="s">
        <v>185</v>
      </c>
      <c r="B266" s="22" t="s">
        <v>195</v>
      </c>
      <c r="C266" s="15">
        <v>21709.508000000002</v>
      </c>
      <c r="D266" s="15">
        <v>5933.5079999999998</v>
      </c>
      <c r="E266" s="15">
        <v>15776</v>
      </c>
      <c r="F266" s="15">
        <v>0</v>
      </c>
    </row>
    <row r="267" spans="1:6" x14ac:dyDescent="0.35">
      <c r="A267" s="21" t="s">
        <v>185</v>
      </c>
      <c r="B267" s="22" t="s">
        <v>196</v>
      </c>
      <c r="C267" s="15">
        <v>59326.474000000002</v>
      </c>
      <c r="D267" s="15">
        <v>30144.514000000003</v>
      </c>
      <c r="E267" s="15">
        <v>29181.96</v>
      </c>
      <c r="F267" s="15">
        <v>0</v>
      </c>
    </row>
    <row r="268" spans="1:6" x14ac:dyDescent="0.35">
      <c r="A268" s="21" t="s">
        <v>185</v>
      </c>
      <c r="B268" s="22" t="s">
        <v>901</v>
      </c>
      <c r="C268" s="15">
        <v>4374.9849999999997</v>
      </c>
      <c r="D268" s="15">
        <v>4332.1849999999995</v>
      </c>
      <c r="E268" s="15">
        <v>0</v>
      </c>
      <c r="F268" s="15">
        <v>42.8</v>
      </c>
    </row>
    <row r="269" spans="1:6" x14ac:dyDescent="0.35">
      <c r="A269" s="21" t="s">
        <v>185</v>
      </c>
      <c r="B269" s="22" t="s">
        <v>197</v>
      </c>
      <c r="C269" s="15">
        <v>76564.815499999982</v>
      </c>
      <c r="D269" s="15">
        <v>35210.257999999994</v>
      </c>
      <c r="E269" s="15">
        <v>41294.767500000002</v>
      </c>
      <c r="F269" s="15">
        <v>59.79</v>
      </c>
    </row>
    <row r="270" spans="1:6" x14ac:dyDescent="0.35">
      <c r="A270" s="21" t="s">
        <v>185</v>
      </c>
      <c r="B270" s="22" t="s">
        <v>198</v>
      </c>
      <c r="C270" s="15">
        <v>2594.25</v>
      </c>
      <c r="D270" s="15">
        <v>2568.6999999999998</v>
      </c>
      <c r="E270" s="15">
        <v>0</v>
      </c>
      <c r="F270" s="15">
        <v>25.549999999999997</v>
      </c>
    </row>
    <row r="271" spans="1:6" x14ac:dyDescent="0.35">
      <c r="A271" s="21" t="s">
        <v>185</v>
      </c>
      <c r="B271" s="22" t="s">
        <v>902</v>
      </c>
      <c r="C271" s="15">
        <v>78736.294999999998</v>
      </c>
      <c r="D271" s="15">
        <v>27394.16</v>
      </c>
      <c r="E271" s="15">
        <v>51319.695</v>
      </c>
      <c r="F271" s="15">
        <v>22.439999999999998</v>
      </c>
    </row>
    <row r="272" spans="1:6" x14ac:dyDescent="0.35">
      <c r="A272" s="21" t="s">
        <v>185</v>
      </c>
      <c r="B272" s="22" t="s">
        <v>199</v>
      </c>
      <c r="C272" s="15">
        <v>46044.157500000001</v>
      </c>
      <c r="D272" s="15">
        <v>7558.2999999999993</v>
      </c>
      <c r="E272" s="15">
        <v>21347.357500000002</v>
      </c>
      <c r="F272" s="15">
        <v>17138.5</v>
      </c>
    </row>
    <row r="273" spans="1:6" x14ac:dyDescent="0.35">
      <c r="A273" s="21" t="s">
        <v>185</v>
      </c>
      <c r="B273" s="22" t="s">
        <v>835</v>
      </c>
      <c r="C273" s="15">
        <v>245.8</v>
      </c>
      <c r="D273" s="15">
        <v>245.8</v>
      </c>
      <c r="E273" s="15">
        <v>0</v>
      </c>
      <c r="F273" s="15">
        <v>0</v>
      </c>
    </row>
    <row r="274" spans="1:6" x14ac:dyDescent="0.35">
      <c r="A274" s="21" t="s">
        <v>185</v>
      </c>
      <c r="B274" s="22" t="s">
        <v>903</v>
      </c>
      <c r="C274" s="15">
        <v>14630.873399999997</v>
      </c>
      <c r="D274" s="15">
        <v>3187.4400000000005</v>
      </c>
      <c r="E274" s="15">
        <v>11443.433399999998</v>
      </c>
      <c r="F274" s="15">
        <v>0</v>
      </c>
    </row>
    <row r="275" spans="1:6" x14ac:dyDescent="0.35">
      <c r="A275" s="21" t="s">
        <v>185</v>
      </c>
      <c r="B275" s="22" t="s">
        <v>200</v>
      </c>
      <c r="C275" s="15">
        <v>921.6110000000001</v>
      </c>
      <c r="D275" s="15">
        <v>739.47500000000002</v>
      </c>
      <c r="E275" s="15">
        <v>0</v>
      </c>
      <c r="F275" s="15">
        <v>182.136</v>
      </c>
    </row>
    <row r="276" spans="1:6" x14ac:dyDescent="0.35">
      <c r="A276" s="21" t="s">
        <v>185</v>
      </c>
      <c r="B276" s="22" t="s">
        <v>201</v>
      </c>
      <c r="C276" s="15">
        <v>51057.200000000004</v>
      </c>
      <c r="D276" s="15">
        <v>37196.200000000004</v>
      </c>
      <c r="E276" s="15">
        <v>0</v>
      </c>
      <c r="F276" s="15">
        <v>13861</v>
      </c>
    </row>
    <row r="277" spans="1:6" x14ac:dyDescent="0.35">
      <c r="A277" s="21" t="s">
        <v>185</v>
      </c>
      <c r="B277" s="22" t="s">
        <v>904</v>
      </c>
      <c r="C277" s="15">
        <v>32759.437499999996</v>
      </c>
      <c r="D277" s="15">
        <v>5988.3</v>
      </c>
      <c r="E277" s="15">
        <v>26771.137499999997</v>
      </c>
      <c r="F277" s="15">
        <v>0</v>
      </c>
    </row>
    <row r="278" spans="1:6" x14ac:dyDescent="0.35">
      <c r="A278" s="21" t="s">
        <v>185</v>
      </c>
      <c r="B278" s="22" t="s">
        <v>905</v>
      </c>
      <c r="C278" s="15">
        <v>153093.68989999997</v>
      </c>
      <c r="D278" s="15">
        <v>63418.22</v>
      </c>
      <c r="E278" s="15">
        <v>81707.469899999996</v>
      </c>
      <c r="F278" s="15">
        <v>7968</v>
      </c>
    </row>
    <row r="279" spans="1:6" x14ac:dyDescent="0.35">
      <c r="A279" s="21" t="s">
        <v>185</v>
      </c>
      <c r="B279" s="22" t="s">
        <v>202</v>
      </c>
      <c r="C279" s="15">
        <v>25699.776000000002</v>
      </c>
      <c r="D279" s="15">
        <v>2515.1459999999997</v>
      </c>
      <c r="E279" s="15">
        <v>23184.63</v>
      </c>
      <c r="F279" s="15">
        <v>0</v>
      </c>
    </row>
    <row r="280" spans="1:6" x14ac:dyDescent="0.35">
      <c r="A280" s="21" t="s">
        <v>185</v>
      </c>
      <c r="B280" s="22" t="s">
        <v>906</v>
      </c>
      <c r="C280" s="15">
        <v>44413.539499999999</v>
      </c>
      <c r="D280" s="15">
        <v>16145.712</v>
      </c>
      <c r="E280" s="15">
        <v>11640.3</v>
      </c>
      <c r="F280" s="15">
        <v>16627.527500000004</v>
      </c>
    </row>
    <row r="281" spans="1:6" x14ac:dyDescent="0.35">
      <c r="A281" s="21" t="s">
        <v>185</v>
      </c>
      <c r="B281" s="22" t="s">
        <v>907</v>
      </c>
      <c r="C281" s="15">
        <v>24625.323</v>
      </c>
      <c r="D281" s="15">
        <v>12233.058000000001</v>
      </c>
      <c r="E281" s="15">
        <v>7481.5650000000005</v>
      </c>
      <c r="F281" s="15">
        <v>4910.7</v>
      </c>
    </row>
    <row r="282" spans="1:6" x14ac:dyDescent="0.35">
      <c r="A282" s="21" t="s">
        <v>185</v>
      </c>
      <c r="B282" s="22" t="s">
        <v>203</v>
      </c>
      <c r="C282" s="15">
        <v>9087.1080000000002</v>
      </c>
      <c r="D282" s="15">
        <v>2001.8799999999999</v>
      </c>
      <c r="E282" s="15">
        <v>7080.9479999999994</v>
      </c>
      <c r="F282" s="15">
        <v>4.28</v>
      </c>
    </row>
    <row r="283" spans="1:6" x14ac:dyDescent="0.35">
      <c r="A283" s="21" t="s">
        <v>185</v>
      </c>
      <c r="B283" s="22" t="s">
        <v>204</v>
      </c>
      <c r="C283" s="15">
        <v>54656.4375</v>
      </c>
      <c r="D283" s="15">
        <v>13002.57</v>
      </c>
      <c r="E283" s="15">
        <v>34699.297500000001</v>
      </c>
      <c r="F283" s="15">
        <v>6954.5700000000006</v>
      </c>
    </row>
    <row r="284" spans="1:6" x14ac:dyDescent="0.35">
      <c r="A284" s="21" t="s">
        <v>185</v>
      </c>
      <c r="B284" s="22" t="s">
        <v>205</v>
      </c>
      <c r="C284" s="15">
        <v>6349.8499999999995</v>
      </c>
      <c r="D284" s="15">
        <v>0</v>
      </c>
      <c r="E284" s="15">
        <v>0</v>
      </c>
      <c r="F284" s="15">
        <v>6349.8499999999995</v>
      </c>
    </row>
    <row r="285" spans="1:6" x14ac:dyDescent="0.35">
      <c r="A285" s="21" t="s">
        <v>185</v>
      </c>
      <c r="B285" s="22" t="s">
        <v>206</v>
      </c>
      <c r="C285" s="15">
        <v>50160.031499999997</v>
      </c>
      <c r="D285" s="15">
        <v>23367.433999999997</v>
      </c>
      <c r="E285" s="15">
        <v>25381.5975</v>
      </c>
      <c r="F285" s="15">
        <v>1411</v>
      </c>
    </row>
    <row r="286" spans="1:6" x14ac:dyDescent="0.35">
      <c r="A286" s="21" t="s">
        <v>185</v>
      </c>
      <c r="B286" s="22" t="s">
        <v>207</v>
      </c>
      <c r="C286" s="15">
        <v>40385.568999999996</v>
      </c>
      <c r="D286" s="15">
        <v>11399.814</v>
      </c>
      <c r="E286" s="15">
        <v>27523.755000000001</v>
      </c>
      <c r="F286" s="15">
        <v>1462</v>
      </c>
    </row>
    <row r="287" spans="1:6" x14ac:dyDescent="0.35">
      <c r="A287" s="21" t="s">
        <v>208</v>
      </c>
      <c r="B287" s="22" t="s">
        <v>209</v>
      </c>
      <c r="C287" s="15">
        <v>44295.79</v>
      </c>
      <c r="D287" s="15">
        <v>44295.79</v>
      </c>
      <c r="E287" s="15">
        <v>0</v>
      </c>
      <c r="F287" s="15">
        <v>0</v>
      </c>
    </row>
    <row r="288" spans="1:6" x14ac:dyDescent="0.35">
      <c r="A288" s="21" t="s">
        <v>208</v>
      </c>
      <c r="B288" s="22" t="s">
        <v>210</v>
      </c>
      <c r="C288" s="15">
        <v>836.89200000000005</v>
      </c>
      <c r="D288" s="15">
        <v>836.89200000000005</v>
      </c>
      <c r="E288" s="15">
        <v>0</v>
      </c>
      <c r="F288" s="15">
        <v>0</v>
      </c>
    </row>
    <row r="289" spans="1:6" x14ac:dyDescent="0.35">
      <c r="A289" s="21" t="s">
        <v>208</v>
      </c>
      <c r="B289" s="22" t="s">
        <v>836</v>
      </c>
      <c r="C289" s="16"/>
      <c r="D289" s="16"/>
      <c r="E289" s="16"/>
      <c r="F289" s="16"/>
    </row>
    <row r="290" spans="1:6" x14ac:dyDescent="0.35">
      <c r="A290" s="21" t="s">
        <v>208</v>
      </c>
      <c r="B290" s="22" t="s">
        <v>211</v>
      </c>
      <c r="C290" s="15">
        <v>1497.47</v>
      </c>
      <c r="D290" s="15">
        <v>1497.47</v>
      </c>
      <c r="E290" s="15">
        <v>0</v>
      </c>
      <c r="F290" s="15">
        <v>0</v>
      </c>
    </row>
    <row r="291" spans="1:6" x14ac:dyDescent="0.35">
      <c r="A291" s="21" t="s">
        <v>208</v>
      </c>
      <c r="B291" s="22" t="s">
        <v>212</v>
      </c>
      <c r="C291" s="15">
        <v>455</v>
      </c>
      <c r="D291" s="15">
        <v>455</v>
      </c>
      <c r="E291" s="15">
        <v>0</v>
      </c>
      <c r="F291" s="15">
        <v>0</v>
      </c>
    </row>
    <row r="292" spans="1:6" x14ac:dyDescent="0.35">
      <c r="A292" s="21" t="s">
        <v>208</v>
      </c>
      <c r="B292" s="22" t="s">
        <v>837</v>
      </c>
      <c r="C292" s="15">
        <v>182</v>
      </c>
      <c r="D292" s="15">
        <v>182</v>
      </c>
      <c r="E292" s="15">
        <v>0</v>
      </c>
      <c r="F292" s="15">
        <v>0</v>
      </c>
    </row>
    <row r="293" spans="1:6" x14ac:dyDescent="0.35">
      <c r="A293" s="21" t="s">
        <v>208</v>
      </c>
      <c r="B293" s="22" t="s">
        <v>213</v>
      </c>
      <c r="C293" s="15">
        <v>27.714000000000006</v>
      </c>
      <c r="D293" s="15">
        <v>22.734000000000002</v>
      </c>
      <c r="E293" s="15">
        <v>0</v>
      </c>
      <c r="F293" s="15">
        <v>4.9800000000000004</v>
      </c>
    </row>
    <row r="294" spans="1:6" x14ac:dyDescent="0.35">
      <c r="A294" s="21" t="s">
        <v>208</v>
      </c>
      <c r="B294" s="22" t="s">
        <v>838</v>
      </c>
      <c r="C294" s="16"/>
      <c r="D294" s="16"/>
      <c r="E294" s="16"/>
      <c r="F294" s="16"/>
    </row>
    <row r="295" spans="1:6" x14ac:dyDescent="0.35">
      <c r="A295" s="21" t="s">
        <v>208</v>
      </c>
      <c r="B295" s="22" t="s">
        <v>214</v>
      </c>
      <c r="C295" s="15">
        <v>1583.981</v>
      </c>
      <c r="D295" s="15">
        <v>1583.981</v>
      </c>
      <c r="E295" s="15">
        <v>0</v>
      </c>
      <c r="F295" s="15">
        <v>0</v>
      </c>
    </row>
    <row r="296" spans="1:6" ht="29" x14ac:dyDescent="0.35">
      <c r="A296" s="21" t="s">
        <v>208</v>
      </c>
      <c r="B296" s="22" t="s">
        <v>839</v>
      </c>
      <c r="C296" s="16"/>
      <c r="D296" s="16"/>
      <c r="E296" s="16"/>
      <c r="F296" s="16"/>
    </row>
    <row r="297" spans="1:6" x14ac:dyDescent="0.35">
      <c r="A297" s="21" t="s">
        <v>208</v>
      </c>
      <c r="B297" s="22" t="s">
        <v>777</v>
      </c>
      <c r="C297" s="15">
        <v>22028.196</v>
      </c>
      <c r="D297" s="15">
        <v>15077.137000000002</v>
      </c>
      <c r="E297" s="15">
        <v>6915.1949999999997</v>
      </c>
      <c r="F297" s="15">
        <v>35.864000000000004</v>
      </c>
    </row>
    <row r="298" spans="1:6" x14ac:dyDescent="0.35">
      <c r="A298" s="21" t="s">
        <v>208</v>
      </c>
      <c r="B298" s="22" t="s">
        <v>215</v>
      </c>
      <c r="C298" s="15">
        <v>0</v>
      </c>
      <c r="D298" s="15">
        <v>0</v>
      </c>
      <c r="E298" s="15">
        <v>0</v>
      </c>
      <c r="F298" s="15">
        <v>0</v>
      </c>
    </row>
    <row r="299" spans="1:6" x14ac:dyDescent="0.35">
      <c r="A299" s="21" t="s">
        <v>208</v>
      </c>
      <c r="B299" s="22" t="s">
        <v>216</v>
      </c>
      <c r="C299" s="15">
        <v>2366.9047999999998</v>
      </c>
      <c r="D299" s="15">
        <v>1558.4500000000003</v>
      </c>
      <c r="E299" s="15">
        <v>0</v>
      </c>
      <c r="F299" s="15">
        <v>808.45480000000009</v>
      </c>
    </row>
    <row r="300" spans="1:6" x14ac:dyDescent="0.35">
      <c r="A300" s="21" t="s">
        <v>208</v>
      </c>
      <c r="B300" s="22" t="s">
        <v>217</v>
      </c>
      <c r="C300" s="15">
        <v>156.55799999999999</v>
      </c>
      <c r="D300" s="15">
        <v>156.55799999999999</v>
      </c>
      <c r="E300" s="15">
        <v>0</v>
      </c>
      <c r="F300" s="15">
        <v>0</v>
      </c>
    </row>
    <row r="301" spans="1:6" x14ac:dyDescent="0.35">
      <c r="A301" s="21" t="s">
        <v>208</v>
      </c>
      <c r="B301" s="22" t="s">
        <v>218</v>
      </c>
      <c r="C301" s="15">
        <v>848.72800000000007</v>
      </c>
      <c r="D301" s="15">
        <v>848.72800000000007</v>
      </c>
      <c r="E301" s="15">
        <v>0</v>
      </c>
      <c r="F301" s="15">
        <v>0</v>
      </c>
    </row>
    <row r="302" spans="1:6" x14ac:dyDescent="0.35">
      <c r="A302" s="21" t="s">
        <v>208</v>
      </c>
      <c r="B302" s="22" t="s">
        <v>840</v>
      </c>
      <c r="C302" s="16"/>
      <c r="D302" s="16"/>
      <c r="E302" s="16"/>
      <c r="F302" s="16"/>
    </row>
    <row r="303" spans="1:6" x14ac:dyDescent="0.35">
      <c r="A303" s="21" t="s">
        <v>208</v>
      </c>
      <c r="B303" s="22" t="s">
        <v>219</v>
      </c>
      <c r="C303" s="15">
        <v>737.64599999999996</v>
      </c>
      <c r="D303" s="15">
        <v>737.64599999999996</v>
      </c>
      <c r="E303" s="15">
        <v>0</v>
      </c>
      <c r="F303" s="15">
        <v>0</v>
      </c>
    </row>
    <row r="304" spans="1:6" x14ac:dyDescent="0.35">
      <c r="A304" s="21" t="s">
        <v>208</v>
      </c>
      <c r="B304" s="22" t="s">
        <v>220</v>
      </c>
      <c r="C304" s="15">
        <v>12117.942000000003</v>
      </c>
      <c r="D304" s="15">
        <v>7030.1959999999999</v>
      </c>
      <c r="E304" s="15">
        <v>0</v>
      </c>
      <c r="F304" s="15">
        <v>5087.7460000000001</v>
      </c>
    </row>
    <row r="305" spans="1:6" ht="29" x14ac:dyDescent="0.35">
      <c r="A305" s="21" t="s">
        <v>208</v>
      </c>
      <c r="B305" s="22" t="s">
        <v>221</v>
      </c>
      <c r="C305" s="15">
        <v>2140.92</v>
      </c>
      <c r="D305" s="15">
        <v>2140.92</v>
      </c>
      <c r="E305" s="15">
        <v>0</v>
      </c>
      <c r="F305" s="15">
        <v>0</v>
      </c>
    </row>
    <row r="306" spans="1:6" x14ac:dyDescent="0.35">
      <c r="A306" s="21" t="s">
        <v>208</v>
      </c>
      <c r="B306" s="22" t="s">
        <v>222</v>
      </c>
      <c r="C306" s="15">
        <v>7859.357</v>
      </c>
      <c r="D306" s="15">
        <v>7859.357</v>
      </c>
      <c r="E306" s="15">
        <v>0</v>
      </c>
      <c r="F306" s="15">
        <v>0</v>
      </c>
    </row>
    <row r="307" spans="1:6" ht="29" x14ac:dyDescent="0.35">
      <c r="A307" s="21" t="s">
        <v>208</v>
      </c>
      <c r="B307" s="22" t="s">
        <v>223</v>
      </c>
      <c r="C307" s="15">
        <v>5262.1760000000004</v>
      </c>
      <c r="D307" s="15">
        <v>5262.1760000000004</v>
      </c>
      <c r="E307" s="15">
        <v>0</v>
      </c>
      <c r="F307" s="15">
        <v>0</v>
      </c>
    </row>
    <row r="308" spans="1:6" x14ac:dyDescent="0.35">
      <c r="A308" s="21" t="s">
        <v>208</v>
      </c>
      <c r="B308" s="22" t="s">
        <v>224</v>
      </c>
      <c r="C308" s="15">
        <v>3968.4160000000002</v>
      </c>
      <c r="D308" s="15">
        <v>2942.5</v>
      </c>
      <c r="E308" s="15">
        <v>0</v>
      </c>
      <c r="F308" s="15">
        <v>1025.9159999999999</v>
      </c>
    </row>
    <row r="309" spans="1:6" ht="29" x14ac:dyDescent="0.35">
      <c r="A309" s="21" t="s">
        <v>208</v>
      </c>
      <c r="B309" s="22" t="s">
        <v>225</v>
      </c>
      <c r="C309" s="15">
        <v>4049.9559999999997</v>
      </c>
      <c r="D309" s="15">
        <v>4049.9559999999997</v>
      </c>
      <c r="E309" s="15">
        <v>0</v>
      </c>
      <c r="F309" s="15">
        <v>0</v>
      </c>
    </row>
    <row r="310" spans="1:6" x14ac:dyDescent="0.35">
      <c r="A310" s="21" t="s">
        <v>208</v>
      </c>
      <c r="B310" s="22" t="s">
        <v>908</v>
      </c>
      <c r="C310" s="16"/>
      <c r="D310" s="16"/>
      <c r="E310" s="16"/>
      <c r="F310" s="16"/>
    </row>
    <row r="311" spans="1:6" x14ac:dyDescent="0.35">
      <c r="A311" s="21" t="s">
        <v>208</v>
      </c>
      <c r="B311" s="22" t="s">
        <v>841</v>
      </c>
      <c r="C311" s="16"/>
      <c r="D311" s="16"/>
      <c r="E311" s="16"/>
      <c r="F311" s="16"/>
    </row>
    <row r="312" spans="1:6" x14ac:dyDescent="0.35">
      <c r="A312" s="21" t="s">
        <v>208</v>
      </c>
      <c r="B312" s="22" t="s">
        <v>226</v>
      </c>
      <c r="C312" s="15">
        <v>2383.3220000000001</v>
      </c>
      <c r="D312" s="15">
        <v>2383.3220000000001</v>
      </c>
      <c r="E312" s="15">
        <v>0</v>
      </c>
      <c r="F312" s="15">
        <v>0</v>
      </c>
    </row>
    <row r="313" spans="1:6" ht="29" x14ac:dyDescent="0.35">
      <c r="A313" s="21" t="s">
        <v>208</v>
      </c>
      <c r="B313" s="22" t="s">
        <v>842</v>
      </c>
      <c r="C313" s="16"/>
      <c r="D313" s="16"/>
      <c r="E313" s="16"/>
      <c r="F313" s="16"/>
    </row>
    <row r="314" spans="1:6" x14ac:dyDescent="0.35">
      <c r="A314" s="21" t="s">
        <v>208</v>
      </c>
      <c r="B314" s="22" t="s">
        <v>227</v>
      </c>
      <c r="C314" s="15">
        <v>1959.2800000000002</v>
      </c>
      <c r="D314" s="15">
        <v>1935.6</v>
      </c>
      <c r="E314" s="15">
        <v>0</v>
      </c>
      <c r="F314" s="15">
        <v>23.68</v>
      </c>
    </row>
    <row r="315" spans="1:6" x14ac:dyDescent="0.35">
      <c r="A315" s="21" t="s">
        <v>208</v>
      </c>
      <c r="B315" s="22" t="s">
        <v>228</v>
      </c>
      <c r="C315" s="15">
        <v>0</v>
      </c>
      <c r="D315" s="15">
        <v>0</v>
      </c>
      <c r="E315" s="15">
        <v>0</v>
      </c>
      <c r="F315" s="15">
        <v>0</v>
      </c>
    </row>
    <row r="316" spans="1:6" x14ac:dyDescent="0.35">
      <c r="A316" s="21" t="s">
        <v>208</v>
      </c>
      <c r="B316" s="22" t="s">
        <v>229</v>
      </c>
      <c r="C316" s="15">
        <v>1615.3070000000002</v>
      </c>
      <c r="D316" s="15">
        <v>1615.3070000000002</v>
      </c>
      <c r="E316" s="15">
        <v>0</v>
      </c>
      <c r="F316" s="15">
        <v>0</v>
      </c>
    </row>
    <row r="317" spans="1:6" x14ac:dyDescent="0.35">
      <c r="A317" s="21" t="s">
        <v>230</v>
      </c>
      <c r="B317" s="22" t="s">
        <v>231</v>
      </c>
      <c r="C317" s="15">
        <v>811.1</v>
      </c>
      <c r="D317" s="15">
        <v>811.1</v>
      </c>
      <c r="E317" s="15">
        <v>0</v>
      </c>
      <c r="F317" s="15">
        <v>0</v>
      </c>
    </row>
    <row r="318" spans="1:6" x14ac:dyDescent="0.35">
      <c r="A318" s="21" t="s">
        <v>230</v>
      </c>
      <c r="B318" s="22" t="s">
        <v>232</v>
      </c>
      <c r="C318" s="15">
        <v>9131.2000000000007</v>
      </c>
      <c r="D318" s="15">
        <v>0</v>
      </c>
      <c r="E318" s="15">
        <v>0</v>
      </c>
      <c r="F318" s="15">
        <v>9131.2000000000007</v>
      </c>
    </row>
    <row r="319" spans="1:6" x14ac:dyDescent="0.35">
      <c r="A319" s="21" t="s">
        <v>230</v>
      </c>
      <c r="B319" s="22" t="s">
        <v>909</v>
      </c>
      <c r="C319" s="15">
        <v>55687.002</v>
      </c>
      <c r="D319" s="15">
        <v>1936.3019999999999</v>
      </c>
      <c r="E319" s="15">
        <v>25241.9</v>
      </c>
      <c r="F319" s="15">
        <v>28508.799999999999</v>
      </c>
    </row>
    <row r="320" spans="1:6" x14ac:dyDescent="0.35">
      <c r="A320" s="21" t="s">
        <v>230</v>
      </c>
      <c r="B320" s="22" t="s">
        <v>233</v>
      </c>
      <c r="C320" s="15">
        <v>48893.36</v>
      </c>
      <c r="D320" s="15">
        <v>13133.44</v>
      </c>
      <c r="E320" s="15">
        <v>35759.919999999998</v>
      </c>
      <c r="F320" s="15">
        <v>0</v>
      </c>
    </row>
    <row r="321" spans="1:6" x14ac:dyDescent="0.35">
      <c r="A321" s="21" t="s">
        <v>230</v>
      </c>
      <c r="B321" s="22" t="s">
        <v>910</v>
      </c>
      <c r="C321" s="15">
        <v>26830</v>
      </c>
      <c r="D321" s="15">
        <v>319</v>
      </c>
      <c r="E321" s="15">
        <v>3654</v>
      </c>
      <c r="F321" s="15">
        <v>22857.000000000004</v>
      </c>
    </row>
    <row r="322" spans="1:6" x14ac:dyDescent="0.35">
      <c r="A322" s="21" t="s">
        <v>230</v>
      </c>
      <c r="B322" s="22" t="s">
        <v>234</v>
      </c>
      <c r="C322" s="15">
        <v>8222.119999999999</v>
      </c>
      <c r="D322" s="15">
        <v>3002.04</v>
      </c>
      <c r="E322" s="15">
        <v>1900.08</v>
      </c>
      <c r="F322" s="15">
        <v>3320</v>
      </c>
    </row>
    <row r="323" spans="1:6" x14ac:dyDescent="0.35">
      <c r="A323" s="21" t="s">
        <v>230</v>
      </c>
      <c r="B323" s="22" t="s">
        <v>843</v>
      </c>
      <c r="C323" s="15">
        <v>6.97</v>
      </c>
      <c r="D323" s="15">
        <v>0</v>
      </c>
      <c r="E323" s="15">
        <v>0</v>
      </c>
      <c r="F323" s="15">
        <v>6.97</v>
      </c>
    </row>
    <row r="324" spans="1:6" x14ac:dyDescent="0.35">
      <c r="A324" s="21" t="s">
        <v>230</v>
      </c>
      <c r="B324" s="22" t="s">
        <v>235</v>
      </c>
      <c r="C324" s="15">
        <v>0</v>
      </c>
      <c r="D324" s="15">
        <v>0</v>
      </c>
      <c r="E324" s="15">
        <v>0</v>
      </c>
      <c r="F324" s="15">
        <v>0</v>
      </c>
    </row>
    <row r="325" spans="1:6" x14ac:dyDescent="0.35">
      <c r="A325" s="21" t="s">
        <v>230</v>
      </c>
      <c r="B325" s="22" t="s">
        <v>911</v>
      </c>
      <c r="C325" s="15">
        <v>97653.767500000016</v>
      </c>
      <c r="D325" s="15">
        <v>3645.9700000000003</v>
      </c>
      <c r="E325" s="15">
        <v>49797.397499999999</v>
      </c>
      <c r="F325" s="15">
        <v>44210.400000000001</v>
      </c>
    </row>
    <row r="326" spans="1:6" x14ac:dyDescent="0.35">
      <c r="A326" s="21" t="s">
        <v>230</v>
      </c>
      <c r="B326" s="22" t="s">
        <v>236</v>
      </c>
      <c r="C326" s="15">
        <v>7378</v>
      </c>
      <c r="D326" s="15">
        <v>240</v>
      </c>
      <c r="E326" s="15">
        <v>0</v>
      </c>
      <c r="F326" s="15">
        <v>7138</v>
      </c>
    </row>
    <row r="327" spans="1:6" x14ac:dyDescent="0.35">
      <c r="A327" s="21" t="s">
        <v>230</v>
      </c>
      <c r="B327" s="22" t="s">
        <v>237</v>
      </c>
      <c r="C327" s="15">
        <v>7101</v>
      </c>
      <c r="D327" s="15">
        <v>0</v>
      </c>
      <c r="E327" s="15">
        <v>0</v>
      </c>
      <c r="F327" s="15">
        <v>7101</v>
      </c>
    </row>
    <row r="328" spans="1:6" ht="29" x14ac:dyDescent="0.35">
      <c r="A328" s="21" t="s">
        <v>230</v>
      </c>
      <c r="B328" s="22" t="s">
        <v>238</v>
      </c>
      <c r="C328" s="15">
        <v>20015.7245</v>
      </c>
      <c r="D328" s="15">
        <v>5127.2719999999999</v>
      </c>
      <c r="E328" s="15">
        <v>11096.452499999999</v>
      </c>
      <c r="F328" s="15">
        <v>3792</v>
      </c>
    </row>
    <row r="329" spans="1:6" x14ac:dyDescent="0.35">
      <c r="A329" s="21" t="s">
        <v>230</v>
      </c>
      <c r="B329" s="22" t="s">
        <v>239</v>
      </c>
      <c r="C329" s="15">
        <v>59976.304000000004</v>
      </c>
      <c r="D329" s="15">
        <v>26407.931999999997</v>
      </c>
      <c r="E329" s="15">
        <v>0</v>
      </c>
      <c r="F329" s="15">
        <v>33568.372000000003</v>
      </c>
    </row>
    <row r="330" spans="1:6" x14ac:dyDescent="0.35">
      <c r="A330" s="21" t="s">
        <v>230</v>
      </c>
      <c r="B330" s="22" t="s">
        <v>240</v>
      </c>
      <c r="C330" s="15">
        <v>602.46</v>
      </c>
      <c r="D330" s="15">
        <v>602.46</v>
      </c>
      <c r="E330" s="15">
        <v>0</v>
      </c>
      <c r="F330" s="15">
        <v>0</v>
      </c>
    </row>
    <row r="331" spans="1:6" x14ac:dyDescent="0.35">
      <c r="A331" s="21" t="s">
        <v>241</v>
      </c>
      <c r="B331" s="22" t="s">
        <v>242</v>
      </c>
      <c r="C331" s="15">
        <v>62.262</v>
      </c>
      <c r="D331" s="15">
        <v>62.262</v>
      </c>
      <c r="E331" s="15">
        <v>0</v>
      </c>
      <c r="F331" s="15">
        <v>0</v>
      </c>
    </row>
    <row r="332" spans="1:6" x14ac:dyDescent="0.35">
      <c r="A332" s="21" t="s">
        <v>241</v>
      </c>
      <c r="B332" s="22" t="s">
        <v>243</v>
      </c>
      <c r="C332" s="15">
        <v>260.89799999999997</v>
      </c>
      <c r="D332" s="15">
        <v>260.89799999999997</v>
      </c>
      <c r="E332" s="15">
        <v>0</v>
      </c>
      <c r="F332" s="15">
        <v>0</v>
      </c>
    </row>
    <row r="333" spans="1:6" ht="29" x14ac:dyDescent="0.35">
      <c r="A333" s="21" t="s">
        <v>241</v>
      </c>
      <c r="B333" s="22" t="s">
        <v>244</v>
      </c>
      <c r="C333" s="15">
        <v>36.602800000000002</v>
      </c>
      <c r="D333" s="15">
        <v>0</v>
      </c>
      <c r="E333" s="15">
        <v>0</v>
      </c>
      <c r="F333" s="15">
        <v>36.602800000000002</v>
      </c>
    </row>
    <row r="334" spans="1:6" x14ac:dyDescent="0.35">
      <c r="A334" s="21" t="s">
        <v>241</v>
      </c>
      <c r="B334" s="22" t="s">
        <v>991</v>
      </c>
      <c r="C334" s="16"/>
      <c r="D334" s="16"/>
      <c r="E334" s="16"/>
      <c r="F334" s="16"/>
    </row>
    <row r="335" spans="1:6" ht="29" x14ac:dyDescent="0.35">
      <c r="A335" s="21" t="s">
        <v>241</v>
      </c>
      <c r="B335" s="22" t="s">
        <v>844</v>
      </c>
      <c r="C335" s="16"/>
      <c r="D335" s="16"/>
      <c r="E335" s="16"/>
      <c r="F335" s="16"/>
    </row>
    <row r="336" spans="1:6" x14ac:dyDescent="0.35">
      <c r="A336" s="21" t="s">
        <v>245</v>
      </c>
      <c r="B336" s="22" t="s">
        <v>912</v>
      </c>
      <c r="C336" s="15">
        <v>264729.71379999997</v>
      </c>
      <c r="D336" s="15">
        <v>145968.89600000001</v>
      </c>
      <c r="E336" s="15">
        <v>106686.81779999999</v>
      </c>
      <c r="F336" s="15">
        <v>12074</v>
      </c>
    </row>
    <row r="337" spans="1:6" x14ac:dyDescent="0.35">
      <c r="A337" s="21" t="s">
        <v>245</v>
      </c>
      <c r="B337" s="22" t="s">
        <v>713</v>
      </c>
      <c r="C337" s="15">
        <v>11012.924500000001</v>
      </c>
      <c r="D337" s="15">
        <v>10846.924499999999</v>
      </c>
      <c r="E337" s="15">
        <v>0</v>
      </c>
      <c r="F337" s="15">
        <v>166</v>
      </c>
    </row>
    <row r="338" spans="1:6" x14ac:dyDescent="0.35">
      <c r="A338" s="21" t="s">
        <v>245</v>
      </c>
      <c r="B338" s="22" t="s">
        <v>246</v>
      </c>
      <c r="C338" s="15">
        <v>48884.19000000001</v>
      </c>
      <c r="D338" s="15">
        <v>37598.15</v>
      </c>
      <c r="E338" s="15">
        <v>11108.16</v>
      </c>
      <c r="F338" s="15">
        <v>177.88000000000002</v>
      </c>
    </row>
    <row r="339" spans="1:6" x14ac:dyDescent="0.35">
      <c r="A339" s="21" t="s">
        <v>245</v>
      </c>
      <c r="B339" s="22" t="s">
        <v>715</v>
      </c>
      <c r="C339" s="15">
        <v>66431.054999999993</v>
      </c>
      <c r="D339" s="15">
        <v>30452.857499999998</v>
      </c>
      <c r="E339" s="15">
        <v>35978.197499999995</v>
      </c>
      <c r="F339" s="15">
        <v>0</v>
      </c>
    </row>
    <row r="340" spans="1:6" x14ac:dyDescent="0.35">
      <c r="A340" s="21" t="s">
        <v>245</v>
      </c>
      <c r="B340" s="22" t="s">
        <v>247</v>
      </c>
      <c r="C340" s="15">
        <v>29161.148500000003</v>
      </c>
      <c r="D340" s="15">
        <v>18791.148500000003</v>
      </c>
      <c r="E340" s="15">
        <v>10370</v>
      </c>
      <c r="F340" s="15">
        <v>0</v>
      </c>
    </row>
    <row r="341" spans="1:6" x14ac:dyDescent="0.35">
      <c r="A341" s="21" t="s">
        <v>245</v>
      </c>
      <c r="B341" s="22" t="s">
        <v>248</v>
      </c>
      <c r="C341" s="15">
        <v>171254.27200000003</v>
      </c>
      <c r="D341" s="15">
        <v>84823.358000000007</v>
      </c>
      <c r="E341" s="15">
        <v>85999.313999999998</v>
      </c>
      <c r="F341" s="15">
        <v>431.6</v>
      </c>
    </row>
    <row r="342" spans="1:6" x14ac:dyDescent="0.35">
      <c r="A342" s="21" t="s">
        <v>245</v>
      </c>
      <c r="B342" s="22" t="s">
        <v>249</v>
      </c>
      <c r="C342" s="15">
        <v>6244.9970000000012</v>
      </c>
      <c r="D342" s="15">
        <v>5514.5970000000007</v>
      </c>
      <c r="E342" s="15">
        <v>0</v>
      </c>
      <c r="F342" s="15">
        <v>730.40000000000009</v>
      </c>
    </row>
    <row r="343" spans="1:6" x14ac:dyDescent="0.35">
      <c r="A343" s="21" t="s">
        <v>245</v>
      </c>
      <c r="B343" s="22" t="s">
        <v>250</v>
      </c>
      <c r="C343" s="15">
        <v>20795.940000000002</v>
      </c>
      <c r="D343" s="15">
        <v>20795.940000000002</v>
      </c>
      <c r="E343" s="15">
        <v>0</v>
      </c>
      <c r="F343" s="15">
        <v>0</v>
      </c>
    </row>
    <row r="344" spans="1:6" x14ac:dyDescent="0.35">
      <c r="A344" s="21" t="s">
        <v>245</v>
      </c>
      <c r="B344" s="22" t="s">
        <v>251</v>
      </c>
      <c r="C344" s="15">
        <v>11610.175500000001</v>
      </c>
      <c r="D344" s="15">
        <v>11610.175500000001</v>
      </c>
      <c r="E344" s="15">
        <v>0</v>
      </c>
      <c r="F344" s="15">
        <v>0</v>
      </c>
    </row>
    <row r="345" spans="1:6" x14ac:dyDescent="0.35">
      <c r="A345" s="21" t="s">
        <v>245</v>
      </c>
      <c r="B345" s="22" t="s">
        <v>252</v>
      </c>
      <c r="C345" s="15">
        <v>26508.943000000003</v>
      </c>
      <c r="D345" s="15">
        <v>8691.8080000000009</v>
      </c>
      <c r="E345" s="15">
        <v>17817.134999999998</v>
      </c>
      <c r="F345" s="15">
        <v>0</v>
      </c>
    </row>
    <row r="346" spans="1:6" x14ac:dyDescent="0.35">
      <c r="A346" s="21" t="s">
        <v>245</v>
      </c>
      <c r="B346" s="22" t="s">
        <v>253</v>
      </c>
      <c r="C346" s="15">
        <v>215534.69600000003</v>
      </c>
      <c r="D346" s="15">
        <v>129093.39199999998</v>
      </c>
      <c r="E346" s="15">
        <v>69921.703999999998</v>
      </c>
      <c r="F346" s="15">
        <v>16519.599999999999</v>
      </c>
    </row>
    <row r="347" spans="1:6" x14ac:dyDescent="0.35">
      <c r="A347" s="21" t="s">
        <v>245</v>
      </c>
      <c r="B347" s="22" t="s">
        <v>254</v>
      </c>
      <c r="C347" s="15">
        <v>4244.5424999999996</v>
      </c>
      <c r="D347" s="15">
        <v>4244.5424999999996</v>
      </c>
      <c r="E347" s="15">
        <v>0</v>
      </c>
      <c r="F347" s="15">
        <v>0</v>
      </c>
    </row>
    <row r="348" spans="1:6" x14ac:dyDescent="0.35">
      <c r="A348" s="21" t="s">
        <v>245</v>
      </c>
      <c r="B348" s="22" t="s">
        <v>255</v>
      </c>
      <c r="C348" s="15">
        <v>55189.743000000002</v>
      </c>
      <c r="D348" s="15">
        <v>15700.692999999999</v>
      </c>
      <c r="E348" s="15">
        <v>39484.770000000004</v>
      </c>
      <c r="F348" s="15">
        <v>4.28</v>
      </c>
    </row>
    <row r="349" spans="1:6" x14ac:dyDescent="0.35">
      <c r="A349" s="21" t="s">
        <v>245</v>
      </c>
      <c r="B349" s="22" t="s">
        <v>256</v>
      </c>
      <c r="C349" s="15">
        <v>1737.8789999999999</v>
      </c>
      <c r="D349" s="15">
        <v>1737.8789999999999</v>
      </c>
      <c r="E349" s="15">
        <v>0</v>
      </c>
      <c r="F349" s="15">
        <v>0</v>
      </c>
    </row>
    <row r="350" spans="1:6" x14ac:dyDescent="0.35">
      <c r="A350" s="21" t="s">
        <v>245</v>
      </c>
      <c r="B350" s="22" t="s">
        <v>723</v>
      </c>
      <c r="C350" s="15">
        <v>11180.871499999999</v>
      </c>
      <c r="D350" s="15">
        <v>11180.871499999999</v>
      </c>
      <c r="E350" s="15">
        <v>0</v>
      </c>
      <c r="F350" s="15">
        <v>0</v>
      </c>
    </row>
    <row r="351" spans="1:6" ht="29" x14ac:dyDescent="0.35">
      <c r="A351" s="21" t="s">
        <v>245</v>
      </c>
      <c r="B351" s="22" t="s">
        <v>724</v>
      </c>
      <c r="C351" s="15">
        <v>28982.400500000003</v>
      </c>
      <c r="D351" s="15">
        <v>24604.900500000003</v>
      </c>
      <c r="E351" s="15">
        <v>4377.5</v>
      </c>
      <c r="F351" s="15">
        <v>0</v>
      </c>
    </row>
    <row r="352" spans="1:6" x14ac:dyDescent="0.35">
      <c r="A352" s="21" t="s">
        <v>245</v>
      </c>
      <c r="B352" s="22" t="s">
        <v>257</v>
      </c>
      <c r="C352" s="15">
        <v>210989.179</v>
      </c>
      <c r="D352" s="15">
        <v>149490.51199999999</v>
      </c>
      <c r="E352" s="15">
        <v>60813.866999999998</v>
      </c>
      <c r="F352" s="15">
        <v>684.8</v>
      </c>
    </row>
    <row r="353" spans="1:6" x14ac:dyDescent="0.35">
      <c r="A353" s="21" t="s">
        <v>245</v>
      </c>
      <c r="B353" s="22" t="s">
        <v>258</v>
      </c>
      <c r="C353" s="15">
        <v>479779.69059999997</v>
      </c>
      <c r="D353" s="15">
        <v>123875.07799999999</v>
      </c>
      <c r="E353" s="15">
        <v>306267.28460000001</v>
      </c>
      <c r="F353" s="15">
        <v>49637.328000000001</v>
      </c>
    </row>
    <row r="354" spans="1:6" x14ac:dyDescent="0.35">
      <c r="A354" s="21" t="s">
        <v>245</v>
      </c>
      <c r="B354" s="22" t="s">
        <v>734</v>
      </c>
      <c r="C354" s="15">
        <v>27223.408999999996</v>
      </c>
      <c r="D354" s="15">
        <v>10599.891000000001</v>
      </c>
      <c r="E354" s="15">
        <v>15300</v>
      </c>
      <c r="F354" s="15">
        <v>1323.518</v>
      </c>
    </row>
    <row r="355" spans="1:6" x14ac:dyDescent="0.35">
      <c r="A355" s="21" t="s">
        <v>245</v>
      </c>
      <c r="B355" s="22" t="s">
        <v>259</v>
      </c>
      <c r="C355" s="15">
        <v>193357.20950000006</v>
      </c>
      <c r="D355" s="15">
        <v>132148.19400000002</v>
      </c>
      <c r="E355" s="15">
        <v>56023.045500000007</v>
      </c>
      <c r="F355" s="15">
        <v>5185.97</v>
      </c>
    </row>
    <row r="356" spans="1:6" x14ac:dyDescent="0.35">
      <c r="A356" s="21" t="s">
        <v>245</v>
      </c>
      <c r="B356" s="22" t="s">
        <v>260</v>
      </c>
      <c r="C356" s="15">
        <v>31616.309500000003</v>
      </c>
      <c r="D356" s="15">
        <v>25926.729500000005</v>
      </c>
      <c r="E356" s="15">
        <v>5506.98</v>
      </c>
      <c r="F356" s="15">
        <v>182.60000000000002</v>
      </c>
    </row>
    <row r="357" spans="1:6" x14ac:dyDescent="0.35">
      <c r="A357" s="21" t="s">
        <v>245</v>
      </c>
      <c r="B357" s="22" t="s">
        <v>261</v>
      </c>
      <c r="C357" s="15">
        <v>196846.29249999998</v>
      </c>
      <c r="D357" s="15">
        <v>30622.884000000002</v>
      </c>
      <c r="E357" s="15">
        <v>161741.40850000002</v>
      </c>
      <c r="F357" s="15">
        <v>4482</v>
      </c>
    </row>
    <row r="358" spans="1:6" x14ac:dyDescent="0.35">
      <c r="A358" s="21" t="s">
        <v>245</v>
      </c>
      <c r="B358" s="22" t="s">
        <v>262</v>
      </c>
      <c r="C358" s="15">
        <v>25625.397199999999</v>
      </c>
      <c r="D358" s="15">
        <v>3499.9470000000001</v>
      </c>
      <c r="E358" s="15">
        <v>22125.450199999999</v>
      </c>
      <c r="F358" s="15">
        <v>0</v>
      </c>
    </row>
    <row r="359" spans="1:6" x14ac:dyDescent="0.35">
      <c r="A359" s="21" t="s">
        <v>245</v>
      </c>
      <c r="B359" s="22" t="s">
        <v>913</v>
      </c>
      <c r="C359" s="15">
        <v>230610.8285</v>
      </c>
      <c r="D359" s="15">
        <v>125627.41100000004</v>
      </c>
      <c r="E359" s="15">
        <v>104007.5175</v>
      </c>
      <c r="F359" s="15">
        <v>975.9</v>
      </c>
    </row>
    <row r="360" spans="1:6" x14ac:dyDescent="0.35">
      <c r="A360" s="21" t="s">
        <v>245</v>
      </c>
      <c r="B360" s="22" t="s">
        <v>263</v>
      </c>
      <c r="C360" s="15">
        <v>17431.116999999998</v>
      </c>
      <c r="D360" s="15">
        <v>17426.837</v>
      </c>
      <c r="E360" s="15">
        <v>0</v>
      </c>
      <c r="F360" s="15">
        <v>4.28</v>
      </c>
    </row>
    <row r="361" spans="1:6" ht="29" x14ac:dyDescent="0.35">
      <c r="A361" s="21" t="s">
        <v>245</v>
      </c>
      <c r="B361" s="22" t="s">
        <v>738</v>
      </c>
      <c r="C361" s="15">
        <v>5091.8834999999999</v>
      </c>
      <c r="D361" s="15">
        <v>5091.8834999999999</v>
      </c>
      <c r="E361" s="15">
        <v>0</v>
      </c>
      <c r="F361" s="15">
        <v>0</v>
      </c>
    </row>
    <row r="362" spans="1:6" ht="29" x14ac:dyDescent="0.35">
      <c r="A362" s="21" t="s">
        <v>245</v>
      </c>
      <c r="B362" s="22" t="s">
        <v>264</v>
      </c>
      <c r="C362" s="15">
        <v>2207.2705000000001</v>
      </c>
      <c r="D362" s="15">
        <v>2207.2705000000001</v>
      </c>
      <c r="E362" s="15">
        <v>0</v>
      </c>
      <c r="F362" s="15">
        <v>0</v>
      </c>
    </row>
    <row r="363" spans="1:6" x14ac:dyDescent="0.35">
      <c r="A363" s="21" t="s">
        <v>245</v>
      </c>
      <c r="B363" s="22" t="s">
        <v>914</v>
      </c>
      <c r="C363" s="15">
        <v>222915.57980000004</v>
      </c>
      <c r="D363" s="15">
        <v>77759.828000000009</v>
      </c>
      <c r="E363" s="15">
        <v>144107.09179999999</v>
      </c>
      <c r="F363" s="15">
        <v>1048.6600000000001</v>
      </c>
    </row>
    <row r="364" spans="1:6" x14ac:dyDescent="0.35">
      <c r="A364" s="21" t="s">
        <v>245</v>
      </c>
      <c r="B364" s="22" t="s">
        <v>265</v>
      </c>
      <c r="C364" s="15">
        <v>8697.7950000000001</v>
      </c>
      <c r="D364" s="15">
        <v>8645.505000000001</v>
      </c>
      <c r="E364" s="15">
        <v>0</v>
      </c>
      <c r="F364" s="15">
        <v>52.290000000000006</v>
      </c>
    </row>
    <row r="365" spans="1:6" x14ac:dyDescent="0.35">
      <c r="A365" s="21" t="s">
        <v>245</v>
      </c>
      <c r="B365" s="22" t="s">
        <v>266</v>
      </c>
      <c r="C365" s="15">
        <v>14121.252</v>
      </c>
      <c r="D365" s="15">
        <v>11404.174500000001</v>
      </c>
      <c r="E365" s="15">
        <v>2717.0774999999999</v>
      </c>
      <c r="F365" s="15">
        <v>0</v>
      </c>
    </row>
    <row r="366" spans="1:6" x14ac:dyDescent="0.35">
      <c r="A366" s="21" t="s">
        <v>245</v>
      </c>
      <c r="B366" s="22" t="s">
        <v>267</v>
      </c>
      <c r="C366" s="15">
        <v>216551.61549999993</v>
      </c>
      <c r="D366" s="15">
        <v>71394.960000000021</v>
      </c>
      <c r="E366" s="15">
        <v>141214.15549999999</v>
      </c>
      <c r="F366" s="15">
        <v>3942.5</v>
      </c>
    </row>
    <row r="367" spans="1:6" x14ac:dyDescent="0.35">
      <c r="A367" s="21" t="s">
        <v>268</v>
      </c>
      <c r="B367" s="22" t="s">
        <v>269</v>
      </c>
      <c r="C367" s="15">
        <v>4585.2840000000006</v>
      </c>
      <c r="D367" s="15">
        <v>4585.2840000000006</v>
      </c>
      <c r="E367" s="15">
        <v>0</v>
      </c>
      <c r="F367" s="15">
        <v>0</v>
      </c>
    </row>
    <row r="368" spans="1:6" x14ac:dyDescent="0.35">
      <c r="A368" s="21" t="s">
        <v>268</v>
      </c>
      <c r="B368" s="22" t="s">
        <v>270</v>
      </c>
      <c r="C368" s="15">
        <v>122038.4056</v>
      </c>
      <c r="D368" s="15">
        <v>104409.28059999997</v>
      </c>
      <c r="E368" s="15">
        <v>17603.145</v>
      </c>
      <c r="F368" s="15">
        <v>25.98</v>
      </c>
    </row>
    <row r="369" spans="1:6" x14ac:dyDescent="0.35">
      <c r="A369" s="21" t="s">
        <v>268</v>
      </c>
      <c r="B369" s="22" t="s">
        <v>271</v>
      </c>
      <c r="C369" s="15">
        <v>46713.911599999999</v>
      </c>
      <c r="D369" s="15">
        <v>46713.911599999999</v>
      </c>
      <c r="E369" s="15">
        <v>0</v>
      </c>
      <c r="F369" s="15">
        <v>0</v>
      </c>
    </row>
    <row r="370" spans="1:6" x14ac:dyDescent="0.35">
      <c r="A370" s="21" t="s">
        <v>268</v>
      </c>
      <c r="B370" s="22" t="s">
        <v>272</v>
      </c>
      <c r="C370" s="15">
        <v>29581.287399999997</v>
      </c>
      <c r="D370" s="15">
        <v>29562.027400000003</v>
      </c>
      <c r="E370" s="15">
        <v>0</v>
      </c>
      <c r="F370" s="15">
        <v>19.259999999999998</v>
      </c>
    </row>
    <row r="371" spans="1:6" ht="29" x14ac:dyDescent="0.35">
      <c r="A371" s="21" t="s">
        <v>268</v>
      </c>
      <c r="B371" s="22" t="s">
        <v>273</v>
      </c>
      <c r="C371" s="15">
        <v>26580.778599999998</v>
      </c>
      <c r="D371" s="15">
        <v>26580.778599999998</v>
      </c>
      <c r="E371" s="15">
        <v>0</v>
      </c>
      <c r="F371" s="15">
        <v>0</v>
      </c>
    </row>
    <row r="372" spans="1:6" x14ac:dyDescent="0.35">
      <c r="A372" s="21" t="s">
        <v>268</v>
      </c>
      <c r="B372" s="22" t="s">
        <v>274</v>
      </c>
      <c r="C372" s="15">
        <v>56077.686999999991</v>
      </c>
      <c r="D372" s="15">
        <v>55828.162999999993</v>
      </c>
      <c r="E372" s="15">
        <v>0</v>
      </c>
      <c r="F372" s="15">
        <v>249.524</v>
      </c>
    </row>
    <row r="373" spans="1:6" x14ac:dyDescent="0.35">
      <c r="A373" s="21" t="s">
        <v>268</v>
      </c>
      <c r="B373" s="22" t="s">
        <v>275</v>
      </c>
      <c r="C373" s="15">
        <v>29406.139499999997</v>
      </c>
      <c r="D373" s="15">
        <v>29406.139499999997</v>
      </c>
      <c r="E373" s="15">
        <v>0</v>
      </c>
      <c r="F373" s="15">
        <v>0</v>
      </c>
    </row>
    <row r="374" spans="1:6" x14ac:dyDescent="0.35">
      <c r="A374" s="21" t="s">
        <v>268</v>
      </c>
      <c r="B374" s="22" t="s">
        <v>726</v>
      </c>
      <c r="C374" s="15">
        <v>11143.0191</v>
      </c>
      <c r="D374" s="15">
        <v>11129.3231</v>
      </c>
      <c r="E374" s="15">
        <v>0</v>
      </c>
      <c r="F374" s="15">
        <v>13.696</v>
      </c>
    </row>
    <row r="375" spans="1:6" x14ac:dyDescent="0.35">
      <c r="A375" s="21" t="s">
        <v>268</v>
      </c>
      <c r="B375" s="22" t="s">
        <v>276</v>
      </c>
      <c r="C375" s="15">
        <v>43145.6008</v>
      </c>
      <c r="D375" s="15">
        <v>43145.6008</v>
      </c>
      <c r="E375" s="15">
        <v>0</v>
      </c>
      <c r="F375" s="15">
        <v>0</v>
      </c>
    </row>
    <row r="376" spans="1:6" x14ac:dyDescent="0.35">
      <c r="A376" s="21" t="s">
        <v>268</v>
      </c>
      <c r="B376" s="22" t="s">
        <v>729</v>
      </c>
      <c r="C376" s="15">
        <v>15652.029499999999</v>
      </c>
      <c r="D376" s="15">
        <v>15652.029499999999</v>
      </c>
      <c r="E376" s="15">
        <v>0</v>
      </c>
      <c r="F376" s="15">
        <v>0</v>
      </c>
    </row>
    <row r="377" spans="1:6" x14ac:dyDescent="0.35">
      <c r="A377" s="21" t="s">
        <v>268</v>
      </c>
      <c r="B377" s="22" t="s">
        <v>277</v>
      </c>
      <c r="C377" s="15">
        <v>9944.0645999999997</v>
      </c>
      <c r="D377" s="15">
        <v>9944.0645999999997</v>
      </c>
      <c r="E377" s="15">
        <v>0</v>
      </c>
      <c r="F377" s="15">
        <v>0</v>
      </c>
    </row>
    <row r="378" spans="1:6" x14ac:dyDescent="0.35">
      <c r="A378" s="21" t="s">
        <v>268</v>
      </c>
      <c r="B378" s="22" t="s">
        <v>731</v>
      </c>
      <c r="C378" s="15">
        <v>24939.665499999996</v>
      </c>
      <c r="D378" s="15">
        <v>24939.665499999996</v>
      </c>
      <c r="E378" s="15">
        <v>0</v>
      </c>
      <c r="F378" s="15">
        <v>0</v>
      </c>
    </row>
    <row r="379" spans="1:6" x14ac:dyDescent="0.35">
      <c r="A379" s="21" t="s">
        <v>268</v>
      </c>
      <c r="B379" s="22" t="s">
        <v>278</v>
      </c>
      <c r="C379" s="15">
        <v>10240.052099999999</v>
      </c>
      <c r="D379" s="15">
        <v>10226.356099999999</v>
      </c>
      <c r="E379" s="15">
        <v>0</v>
      </c>
      <c r="F379" s="15">
        <v>13.696</v>
      </c>
    </row>
    <row r="380" spans="1:6" x14ac:dyDescent="0.35">
      <c r="A380" s="21" t="s">
        <v>268</v>
      </c>
      <c r="B380" s="22" t="s">
        <v>279</v>
      </c>
      <c r="C380" s="15">
        <v>48459.590899999996</v>
      </c>
      <c r="D380" s="15">
        <v>48459.590899999996</v>
      </c>
      <c r="E380" s="15">
        <v>0</v>
      </c>
      <c r="F380" s="15">
        <v>0</v>
      </c>
    </row>
    <row r="381" spans="1:6" x14ac:dyDescent="0.35">
      <c r="A381" s="21" t="s">
        <v>268</v>
      </c>
      <c r="B381" s="22" t="s">
        <v>737</v>
      </c>
      <c r="C381" s="15">
        <v>65308.841000000037</v>
      </c>
      <c r="D381" s="15">
        <v>65289.581000000042</v>
      </c>
      <c r="E381" s="15">
        <v>0</v>
      </c>
      <c r="F381" s="15">
        <v>19.259999999999998</v>
      </c>
    </row>
    <row r="382" spans="1:6" x14ac:dyDescent="0.35">
      <c r="A382" s="21" t="s">
        <v>268</v>
      </c>
      <c r="B382" s="22" t="s">
        <v>280</v>
      </c>
      <c r="C382" s="16"/>
      <c r="D382" s="16"/>
      <c r="E382" s="16"/>
      <c r="F382" s="16"/>
    </row>
    <row r="383" spans="1:6" x14ac:dyDescent="0.35">
      <c r="A383" s="21" t="s">
        <v>268</v>
      </c>
      <c r="B383" s="22" t="s">
        <v>744</v>
      </c>
      <c r="C383" s="15">
        <v>2640.4125000000004</v>
      </c>
      <c r="D383" s="15">
        <v>2640.4125000000004</v>
      </c>
      <c r="E383" s="15">
        <v>0</v>
      </c>
      <c r="F383" s="15">
        <v>0</v>
      </c>
    </row>
    <row r="384" spans="1:6" x14ac:dyDescent="0.35">
      <c r="A384" s="21" t="s">
        <v>281</v>
      </c>
      <c r="B384" s="22" t="s">
        <v>915</v>
      </c>
      <c r="C384" s="15">
        <v>36716.649599999997</v>
      </c>
      <c r="D384" s="15">
        <v>1543.2360000000001</v>
      </c>
      <c r="E384" s="15">
        <v>24723.4136</v>
      </c>
      <c r="F384" s="15">
        <v>10450</v>
      </c>
    </row>
    <row r="385" spans="1:6" x14ac:dyDescent="0.35">
      <c r="A385" s="21" t="s">
        <v>281</v>
      </c>
      <c r="B385" s="22" t="s">
        <v>282</v>
      </c>
      <c r="C385" s="15">
        <v>10299.76</v>
      </c>
      <c r="D385" s="15">
        <v>0</v>
      </c>
      <c r="E385" s="15">
        <v>0</v>
      </c>
      <c r="F385" s="15">
        <v>10299.76</v>
      </c>
    </row>
    <row r="386" spans="1:6" x14ac:dyDescent="0.35">
      <c r="A386" s="21" t="s">
        <v>281</v>
      </c>
      <c r="B386" s="22" t="s">
        <v>845</v>
      </c>
      <c r="C386" s="16"/>
      <c r="D386" s="16"/>
      <c r="E386" s="16"/>
      <c r="F386" s="16"/>
    </row>
    <row r="387" spans="1:6" x14ac:dyDescent="0.35">
      <c r="A387" s="21" t="s">
        <v>281</v>
      </c>
      <c r="B387" s="22" t="s">
        <v>778</v>
      </c>
      <c r="C387" s="15">
        <v>46752.15</v>
      </c>
      <c r="D387" s="15">
        <v>7209.4699999999993</v>
      </c>
      <c r="E387" s="15">
        <v>39542.68</v>
      </c>
      <c r="F387" s="15">
        <v>0</v>
      </c>
    </row>
    <row r="388" spans="1:6" x14ac:dyDescent="0.35">
      <c r="A388" s="21" t="s">
        <v>281</v>
      </c>
      <c r="B388" s="22" t="s">
        <v>916</v>
      </c>
      <c r="C388" s="16"/>
      <c r="D388" s="16"/>
      <c r="E388" s="16"/>
      <c r="F388" s="16"/>
    </row>
    <row r="389" spans="1:6" x14ac:dyDescent="0.35">
      <c r="A389" s="21" t="s">
        <v>281</v>
      </c>
      <c r="B389" s="22" t="s">
        <v>283</v>
      </c>
      <c r="C389" s="15">
        <v>22647.645</v>
      </c>
      <c r="D389" s="15">
        <v>120</v>
      </c>
      <c r="E389" s="15">
        <v>22527.645</v>
      </c>
      <c r="F389" s="15">
        <v>0</v>
      </c>
    </row>
    <row r="390" spans="1:6" x14ac:dyDescent="0.35">
      <c r="A390" s="21" t="s">
        <v>281</v>
      </c>
      <c r="B390" s="22" t="s">
        <v>284</v>
      </c>
      <c r="C390" s="15">
        <v>18593.754000000001</v>
      </c>
      <c r="D390" s="15">
        <v>7535.25</v>
      </c>
      <c r="E390" s="15">
        <v>0</v>
      </c>
      <c r="F390" s="15">
        <v>11058.504000000001</v>
      </c>
    </row>
    <row r="391" spans="1:6" x14ac:dyDescent="0.35">
      <c r="A391" s="21" t="s">
        <v>281</v>
      </c>
      <c r="B391" s="22" t="s">
        <v>285</v>
      </c>
      <c r="C391" s="15">
        <v>1486.048</v>
      </c>
      <c r="D391" s="15">
        <v>1486.048</v>
      </c>
      <c r="E391" s="15">
        <v>0</v>
      </c>
      <c r="F391" s="15">
        <v>0</v>
      </c>
    </row>
    <row r="392" spans="1:6" x14ac:dyDescent="0.35">
      <c r="A392" s="21" t="s">
        <v>281</v>
      </c>
      <c r="B392" s="22" t="s">
        <v>286</v>
      </c>
      <c r="C392" s="15">
        <v>147288.23499999999</v>
      </c>
      <c r="D392" s="15">
        <v>30517.324000000001</v>
      </c>
      <c r="E392" s="15">
        <v>82939.134999999995</v>
      </c>
      <c r="F392" s="15">
        <v>33831.775999999998</v>
      </c>
    </row>
    <row r="393" spans="1:6" x14ac:dyDescent="0.35">
      <c r="A393" s="21" t="s">
        <v>281</v>
      </c>
      <c r="B393" s="22" t="s">
        <v>846</v>
      </c>
      <c r="C393" s="16"/>
      <c r="D393" s="16"/>
      <c r="E393" s="16"/>
      <c r="F393" s="16"/>
    </row>
    <row r="394" spans="1:6" x14ac:dyDescent="0.35">
      <c r="A394" s="21" t="s">
        <v>281</v>
      </c>
      <c r="B394" s="22" t="s">
        <v>287</v>
      </c>
      <c r="C394" s="15">
        <v>78296.962</v>
      </c>
      <c r="D394" s="15">
        <v>20540.082000000002</v>
      </c>
      <c r="E394" s="15">
        <v>57756.88</v>
      </c>
      <c r="F394" s="15">
        <v>0</v>
      </c>
    </row>
    <row r="395" spans="1:6" x14ac:dyDescent="0.35">
      <c r="A395" s="21" t="s">
        <v>281</v>
      </c>
      <c r="B395" s="22" t="s">
        <v>847</v>
      </c>
      <c r="C395" s="16"/>
      <c r="D395" s="16"/>
      <c r="E395" s="16"/>
      <c r="F395" s="16"/>
    </row>
    <row r="396" spans="1:6" ht="29" x14ac:dyDescent="0.35">
      <c r="A396" s="21" t="s">
        <v>281</v>
      </c>
      <c r="B396" s="22" t="s">
        <v>288</v>
      </c>
      <c r="C396" s="15">
        <v>102391.64700000001</v>
      </c>
      <c r="D396" s="15">
        <v>58683.677999999993</v>
      </c>
      <c r="E396" s="15">
        <v>36735.968999999997</v>
      </c>
      <c r="F396" s="15">
        <v>6972</v>
      </c>
    </row>
    <row r="397" spans="1:6" x14ac:dyDescent="0.35">
      <c r="A397" s="21" t="s">
        <v>281</v>
      </c>
      <c r="B397" s="22" t="s">
        <v>289</v>
      </c>
      <c r="C397" s="15">
        <v>46216.622000000003</v>
      </c>
      <c r="D397" s="15">
        <v>6585.3519999999999</v>
      </c>
      <c r="E397" s="15">
        <v>38137.550000000003</v>
      </c>
      <c r="F397" s="15">
        <v>1493.72</v>
      </c>
    </row>
    <row r="398" spans="1:6" x14ac:dyDescent="0.35">
      <c r="A398" s="21" t="s">
        <v>281</v>
      </c>
      <c r="B398" s="22" t="s">
        <v>290</v>
      </c>
      <c r="C398" s="15">
        <v>264.10000000000002</v>
      </c>
      <c r="D398" s="15">
        <v>264.10000000000002</v>
      </c>
      <c r="E398" s="15">
        <v>0</v>
      </c>
      <c r="F398" s="15">
        <v>0</v>
      </c>
    </row>
    <row r="399" spans="1:6" x14ac:dyDescent="0.35">
      <c r="A399" s="21" t="s">
        <v>281</v>
      </c>
      <c r="B399" s="22" t="s">
        <v>848</v>
      </c>
      <c r="C399" s="16"/>
      <c r="D399" s="16"/>
      <c r="E399" s="16"/>
      <c r="F399" s="16"/>
    </row>
    <row r="400" spans="1:6" x14ac:dyDescent="0.35">
      <c r="A400" s="21" t="s">
        <v>281</v>
      </c>
      <c r="B400" s="22" t="s">
        <v>291</v>
      </c>
      <c r="C400" s="15">
        <v>5978.634</v>
      </c>
      <c r="D400" s="15">
        <v>5978.634</v>
      </c>
      <c r="E400" s="15">
        <v>0</v>
      </c>
      <c r="F400" s="15">
        <v>0</v>
      </c>
    </row>
    <row r="401" spans="1:6" x14ac:dyDescent="0.35">
      <c r="A401" s="21" t="s">
        <v>281</v>
      </c>
      <c r="B401" s="22" t="s">
        <v>849</v>
      </c>
      <c r="C401" s="16"/>
      <c r="D401" s="16"/>
      <c r="E401" s="16"/>
      <c r="F401" s="16"/>
    </row>
    <row r="402" spans="1:6" x14ac:dyDescent="0.35">
      <c r="A402" s="21" t="s">
        <v>281</v>
      </c>
      <c r="B402" s="22" t="s">
        <v>292</v>
      </c>
      <c r="C402" s="15">
        <v>4977.7</v>
      </c>
      <c r="D402" s="15">
        <v>227.5</v>
      </c>
      <c r="E402" s="15">
        <v>4750.2</v>
      </c>
      <c r="F402" s="15">
        <v>0</v>
      </c>
    </row>
    <row r="403" spans="1:6" x14ac:dyDescent="0.35">
      <c r="A403" s="21" t="s">
        <v>281</v>
      </c>
      <c r="B403" s="22" t="s">
        <v>293</v>
      </c>
      <c r="C403" s="15">
        <v>308.22000000000003</v>
      </c>
      <c r="D403" s="15">
        <v>308.22000000000003</v>
      </c>
      <c r="E403" s="15">
        <v>0</v>
      </c>
      <c r="F403" s="15">
        <v>0</v>
      </c>
    </row>
    <row r="404" spans="1:6" x14ac:dyDescent="0.35">
      <c r="A404" s="21" t="s">
        <v>281</v>
      </c>
      <c r="B404" s="22" t="s">
        <v>294</v>
      </c>
      <c r="C404" s="15">
        <v>10000.581999999999</v>
      </c>
      <c r="D404" s="15">
        <v>865.58199999999999</v>
      </c>
      <c r="E404" s="15">
        <v>9135</v>
      </c>
      <c r="F404" s="15">
        <v>0</v>
      </c>
    </row>
    <row r="405" spans="1:6" x14ac:dyDescent="0.35">
      <c r="A405" s="21" t="s">
        <v>281</v>
      </c>
      <c r="B405" s="22" t="s">
        <v>779</v>
      </c>
      <c r="C405" s="15">
        <v>56386.726000000002</v>
      </c>
      <c r="D405" s="15">
        <v>7106.116</v>
      </c>
      <c r="E405" s="15">
        <v>42806.61</v>
      </c>
      <c r="F405" s="15">
        <v>6474</v>
      </c>
    </row>
    <row r="406" spans="1:6" x14ac:dyDescent="0.35">
      <c r="A406" s="21" t="s">
        <v>295</v>
      </c>
      <c r="B406" s="22" t="s">
        <v>296</v>
      </c>
      <c r="C406" s="15">
        <v>3429.3</v>
      </c>
      <c r="D406" s="15">
        <v>3429.3</v>
      </c>
      <c r="E406" s="15">
        <v>0</v>
      </c>
      <c r="F406" s="15">
        <v>0</v>
      </c>
    </row>
    <row r="407" spans="1:6" x14ac:dyDescent="0.35">
      <c r="A407" s="21" t="s">
        <v>295</v>
      </c>
      <c r="B407" s="22" t="s">
        <v>850</v>
      </c>
      <c r="C407" s="15">
        <v>45.5</v>
      </c>
      <c r="D407" s="15">
        <v>45.5</v>
      </c>
      <c r="E407" s="15">
        <v>0</v>
      </c>
      <c r="F407" s="15">
        <v>0</v>
      </c>
    </row>
    <row r="408" spans="1:6" x14ac:dyDescent="0.35">
      <c r="A408" s="21" t="s">
        <v>295</v>
      </c>
      <c r="B408" s="22" t="s">
        <v>297</v>
      </c>
      <c r="C408" s="15">
        <v>2267.9450000000006</v>
      </c>
      <c r="D408" s="15">
        <v>2267.9450000000006</v>
      </c>
      <c r="E408" s="15">
        <v>0</v>
      </c>
      <c r="F408" s="15">
        <v>0</v>
      </c>
    </row>
    <row r="409" spans="1:6" x14ac:dyDescent="0.35">
      <c r="A409" s="21" t="s">
        <v>295</v>
      </c>
      <c r="B409" s="22" t="s">
        <v>298</v>
      </c>
      <c r="C409" s="15">
        <v>6583.4</v>
      </c>
      <c r="D409" s="15">
        <v>6583.4</v>
      </c>
      <c r="E409" s="15">
        <v>0</v>
      </c>
      <c r="F409" s="15">
        <v>0</v>
      </c>
    </row>
    <row r="410" spans="1:6" x14ac:dyDescent="0.35">
      <c r="A410" s="21" t="s">
        <v>295</v>
      </c>
      <c r="B410" s="22" t="s">
        <v>299</v>
      </c>
      <c r="C410" s="15">
        <v>3589.1320000000001</v>
      </c>
      <c r="D410" s="15">
        <v>3589.1320000000001</v>
      </c>
      <c r="E410" s="15">
        <v>0</v>
      </c>
      <c r="F410" s="15">
        <v>0</v>
      </c>
    </row>
    <row r="411" spans="1:6" x14ac:dyDescent="0.35">
      <c r="A411" s="21" t="s">
        <v>295</v>
      </c>
      <c r="B411" s="22" t="s">
        <v>780</v>
      </c>
      <c r="C411" s="15">
        <v>15984.828</v>
      </c>
      <c r="D411" s="15">
        <v>15025.237999999999</v>
      </c>
      <c r="E411" s="15">
        <v>0</v>
      </c>
      <c r="F411" s="15">
        <v>959.59000000000015</v>
      </c>
    </row>
    <row r="412" spans="1:6" x14ac:dyDescent="0.35">
      <c r="A412" s="21" t="s">
        <v>300</v>
      </c>
      <c r="B412" s="22" t="s">
        <v>781</v>
      </c>
      <c r="C412" s="15">
        <v>75008.599999999991</v>
      </c>
      <c r="D412" s="15">
        <v>17551.400000000001</v>
      </c>
      <c r="E412" s="15">
        <v>16132.5</v>
      </c>
      <c r="F412" s="15">
        <v>41324.699999999997</v>
      </c>
    </row>
    <row r="413" spans="1:6" x14ac:dyDescent="0.35">
      <c r="A413" s="21" t="s">
        <v>300</v>
      </c>
      <c r="B413" s="22" t="s">
        <v>301</v>
      </c>
      <c r="C413" s="15">
        <v>95179.718500000003</v>
      </c>
      <c r="D413" s="15">
        <v>16738.411000000004</v>
      </c>
      <c r="E413" s="15">
        <v>50364.927500000005</v>
      </c>
      <c r="F413" s="15">
        <v>28076.38</v>
      </c>
    </row>
    <row r="414" spans="1:6" x14ac:dyDescent="0.35">
      <c r="A414" s="21" t="s">
        <v>300</v>
      </c>
      <c r="B414" s="22" t="s">
        <v>302</v>
      </c>
      <c r="C414" s="15">
        <v>811667.43240000028</v>
      </c>
      <c r="D414" s="15">
        <v>77106.551999999996</v>
      </c>
      <c r="E414" s="15">
        <v>512385.64039999997</v>
      </c>
      <c r="F414" s="15">
        <v>222175.24000000002</v>
      </c>
    </row>
    <row r="415" spans="1:6" x14ac:dyDescent="0.35">
      <c r="A415" s="21" t="s">
        <v>300</v>
      </c>
      <c r="B415" s="22" t="s">
        <v>303</v>
      </c>
      <c r="C415" s="15">
        <v>51584.600500000008</v>
      </c>
      <c r="D415" s="15">
        <v>10122.02</v>
      </c>
      <c r="E415" s="15">
        <v>27615.556500000002</v>
      </c>
      <c r="F415" s="15">
        <v>13847.023999999999</v>
      </c>
    </row>
    <row r="416" spans="1:6" x14ac:dyDescent="0.35">
      <c r="A416" s="21" t="s">
        <v>300</v>
      </c>
      <c r="B416" s="22" t="s">
        <v>304</v>
      </c>
      <c r="C416" s="15">
        <v>339229.17</v>
      </c>
      <c r="D416" s="15">
        <v>44821.981</v>
      </c>
      <c r="E416" s="15">
        <v>232545.96900000004</v>
      </c>
      <c r="F416" s="15">
        <v>61861.22</v>
      </c>
    </row>
    <row r="417" spans="1:6" x14ac:dyDescent="0.35">
      <c r="A417" s="21" t="s">
        <v>300</v>
      </c>
      <c r="B417" s="22" t="s">
        <v>305</v>
      </c>
      <c r="C417" s="15">
        <v>32916.584999999999</v>
      </c>
      <c r="D417" s="15">
        <v>2613.5100000000002</v>
      </c>
      <c r="E417" s="15">
        <v>19505.535</v>
      </c>
      <c r="F417" s="15">
        <v>10797.54</v>
      </c>
    </row>
    <row r="418" spans="1:6" x14ac:dyDescent="0.35">
      <c r="A418" s="21" t="s">
        <v>300</v>
      </c>
      <c r="B418" s="22" t="s">
        <v>306</v>
      </c>
      <c r="C418" s="15">
        <v>248727.77890000003</v>
      </c>
      <c r="D418" s="15">
        <v>26583.652000000002</v>
      </c>
      <c r="E418" s="15">
        <v>101150.19890000002</v>
      </c>
      <c r="F418" s="15">
        <v>120993.928</v>
      </c>
    </row>
    <row r="419" spans="1:6" x14ac:dyDescent="0.35">
      <c r="A419" s="21" t="s">
        <v>300</v>
      </c>
      <c r="B419" s="22" t="s">
        <v>782</v>
      </c>
      <c r="C419" s="15">
        <v>21560.092000000001</v>
      </c>
      <c r="D419" s="15">
        <v>7750.0920000000006</v>
      </c>
      <c r="E419" s="15">
        <v>7668</v>
      </c>
      <c r="F419" s="15">
        <v>6142</v>
      </c>
    </row>
    <row r="420" spans="1:6" x14ac:dyDescent="0.35">
      <c r="A420" s="21" t="s">
        <v>300</v>
      </c>
      <c r="B420" s="22" t="s">
        <v>307</v>
      </c>
      <c r="C420" s="15">
        <v>6255.5460000000003</v>
      </c>
      <c r="D420" s="15">
        <v>2144.7959999999998</v>
      </c>
      <c r="E420" s="15">
        <v>4110.75</v>
      </c>
      <c r="F420" s="15">
        <v>0</v>
      </c>
    </row>
    <row r="421" spans="1:6" x14ac:dyDescent="0.35">
      <c r="A421" s="21" t="s">
        <v>300</v>
      </c>
      <c r="B421" s="22" t="s">
        <v>308</v>
      </c>
      <c r="C421" s="15">
        <v>99903.634499999986</v>
      </c>
      <c r="D421" s="15">
        <v>29288.350000000002</v>
      </c>
      <c r="E421" s="15">
        <v>57161.284499999994</v>
      </c>
      <c r="F421" s="15">
        <v>13454</v>
      </c>
    </row>
    <row r="422" spans="1:6" x14ac:dyDescent="0.35">
      <c r="A422" s="21" t="s">
        <v>300</v>
      </c>
      <c r="B422" s="22" t="s">
        <v>309</v>
      </c>
      <c r="C422" s="15">
        <v>56163.283199999998</v>
      </c>
      <c r="D422" s="15">
        <v>0</v>
      </c>
      <c r="E422" s="15">
        <v>43848</v>
      </c>
      <c r="F422" s="15">
        <v>12315.2832</v>
      </c>
    </row>
    <row r="423" spans="1:6" x14ac:dyDescent="0.35">
      <c r="A423" s="21" t="s">
        <v>300</v>
      </c>
      <c r="B423" s="22" t="s">
        <v>310</v>
      </c>
      <c r="C423" s="15">
        <v>549.36800000000005</v>
      </c>
      <c r="D423" s="15">
        <v>549.36800000000005</v>
      </c>
      <c r="E423" s="15">
        <v>0</v>
      </c>
      <c r="F423" s="15">
        <v>0</v>
      </c>
    </row>
    <row r="424" spans="1:6" x14ac:dyDescent="0.35">
      <c r="A424" s="21" t="s">
        <v>300</v>
      </c>
      <c r="B424" s="22" t="s">
        <v>311</v>
      </c>
      <c r="C424" s="15">
        <v>251403.07250000001</v>
      </c>
      <c r="D424" s="15">
        <v>35110.229999999996</v>
      </c>
      <c r="E424" s="15">
        <v>157012.8425</v>
      </c>
      <c r="F424" s="15">
        <v>59280</v>
      </c>
    </row>
    <row r="425" spans="1:6" ht="29" x14ac:dyDescent="0.35">
      <c r="A425" s="21" t="s">
        <v>300</v>
      </c>
      <c r="B425" s="22" t="s">
        <v>312</v>
      </c>
      <c r="C425" s="15">
        <v>89403.55</v>
      </c>
      <c r="D425" s="15">
        <v>51524.800000000003</v>
      </c>
      <c r="E425" s="15">
        <v>20553.75</v>
      </c>
      <c r="F425" s="15">
        <v>17325.000000000004</v>
      </c>
    </row>
    <row r="426" spans="1:6" x14ac:dyDescent="0.35">
      <c r="A426" s="21" t="s">
        <v>300</v>
      </c>
      <c r="B426" s="22" t="s">
        <v>313</v>
      </c>
      <c r="C426" s="15">
        <v>412970.87400000007</v>
      </c>
      <c r="D426" s="15">
        <v>366607.07400000002</v>
      </c>
      <c r="E426" s="15">
        <v>0</v>
      </c>
      <c r="F426" s="15">
        <v>46363.8</v>
      </c>
    </row>
    <row r="427" spans="1:6" x14ac:dyDescent="0.35">
      <c r="A427" s="21" t="s">
        <v>300</v>
      </c>
      <c r="B427" s="22" t="s">
        <v>314</v>
      </c>
      <c r="C427" s="15">
        <v>868230.7588999999</v>
      </c>
      <c r="D427" s="15">
        <v>53224.800000000003</v>
      </c>
      <c r="E427" s="15">
        <v>499234.07890000002</v>
      </c>
      <c r="F427" s="15">
        <v>315771.88</v>
      </c>
    </row>
    <row r="428" spans="1:6" x14ac:dyDescent="0.35">
      <c r="A428" s="21" t="s">
        <v>300</v>
      </c>
      <c r="B428" s="22" t="s">
        <v>315</v>
      </c>
      <c r="C428" s="15">
        <v>78267.675000000003</v>
      </c>
      <c r="D428" s="15">
        <v>5742.5</v>
      </c>
      <c r="E428" s="15">
        <v>44076.375</v>
      </c>
      <c r="F428" s="15">
        <v>28448.800000000003</v>
      </c>
    </row>
    <row r="429" spans="1:6" x14ac:dyDescent="0.35">
      <c r="A429" s="21" t="s">
        <v>300</v>
      </c>
      <c r="B429" s="22" t="s">
        <v>783</v>
      </c>
      <c r="C429" s="15">
        <v>5873.7849999999999</v>
      </c>
      <c r="D429" s="15">
        <v>0</v>
      </c>
      <c r="E429" s="15">
        <v>3425.625</v>
      </c>
      <c r="F429" s="15">
        <v>2448.16</v>
      </c>
    </row>
    <row r="430" spans="1:6" x14ac:dyDescent="0.35">
      <c r="A430" s="21" t="s">
        <v>300</v>
      </c>
      <c r="B430" s="22" t="s">
        <v>917</v>
      </c>
      <c r="C430" s="15">
        <v>217733.24600000001</v>
      </c>
      <c r="D430" s="15">
        <v>71267.117999999988</v>
      </c>
      <c r="E430" s="15">
        <v>125711.446</v>
      </c>
      <c r="F430" s="15">
        <v>20754.682000000001</v>
      </c>
    </row>
    <row r="431" spans="1:6" x14ac:dyDescent="0.35">
      <c r="A431" s="21" t="s">
        <v>300</v>
      </c>
      <c r="B431" s="22" t="s">
        <v>918</v>
      </c>
      <c r="C431" s="15">
        <v>135605.351</v>
      </c>
      <c r="D431" s="15">
        <v>77249.014999999999</v>
      </c>
      <c r="E431" s="15">
        <v>39582</v>
      </c>
      <c r="F431" s="15">
        <v>18774.335999999999</v>
      </c>
    </row>
    <row r="432" spans="1:6" x14ac:dyDescent="0.35">
      <c r="A432" s="21" t="s">
        <v>300</v>
      </c>
      <c r="B432" s="22" t="s">
        <v>784</v>
      </c>
      <c r="C432" s="15">
        <v>20908.649999999998</v>
      </c>
      <c r="D432" s="15">
        <v>0</v>
      </c>
      <c r="E432" s="15">
        <v>20908.649999999998</v>
      </c>
      <c r="F432" s="15">
        <v>0</v>
      </c>
    </row>
    <row r="433" spans="1:6" x14ac:dyDescent="0.35">
      <c r="A433" s="21" t="s">
        <v>300</v>
      </c>
      <c r="B433" s="22" t="s">
        <v>316</v>
      </c>
      <c r="C433" s="15">
        <v>48933.025000000001</v>
      </c>
      <c r="D433" s="15">
        <v>7280</v>
      </c>
      <c r="E433" s="15">
        <v>2968.875</v>
      </c>
      <c r="F433" s="15">
        <v>38684.15</v>
      </c>
    </row>
    <row r="434" spans="1:6" x14ac:dyDescent="0.35">
      <c r="A434" s="21" t="s">
        <v>300</v>
      </c>
      <c r="B434" s="22" t="s">
        <v>317</v>
      </c>
      <c r="C434" s="15">
        <v>21810.928</v>
      </c>
      <c r="D434" s="15">
        <v>873.20299999999997</v>
      </c>
      <c r="E434" s="15">
        <v>7627.7250000000004</v>
      </c>
      <c r="F434" s="15">
        <v>13310.000000000002</v>
      </c>
    </row>
    <row r="435" spans="1:6" x14ac:dyDescent="0.35">
      <c r="A435" s="21" t="s">
        <v>300</v>
      </c>
      <c r="B435" s="22" t="s">
        <v>318</v>
      </c>
      <c r="C435" s="15">
        <v>6729.5140000000001</v>
      </c>
      <c r="D435" s="15">
        <v>1474.4639999999999</v>
      </c>
      <c r="E435" s="15">
        <v>2101.0500000000002</v>
      </c>
      <c r="F435" s="15">
        <v>3154</v>
      </c>
    </row>
    <row r="436" spans="1:6" x14ac:dyDescent="0.35">
      <c r="A436" s="21" t="s">
        <v>319</v>
      </c>
      <c r="B436" s="22" t="s">
        <v>320</v>
      </c>
      <c r="C436" s="15">
        <v>16753.693500000001</v>
      </c>
      <c r="D436" s="15">
        <v>3974.9935</v>
      </c>
      <c r="E436" s="15">
        <v>3836.7</v>
      </c>
      <c r="F436" s="15">
        <v>8942</v>
      </c>
    </row>
    <row r="437" spans="1:6" x14ac:dyDescent="0.35">
      <c r="A437" s="21" t="s">
        <v>319</v>
      </c>
      <c r="B437" s="22" t="s">
        <v>714</v>
      </c>
      <c r="C437" s="15">
        <v>1501.5</v>
      </c>
      <c r="D437" s="15">
        <v>1501.5</v>
      </c>
      <c r="E437" s="15">
        <v>0</v>
      </c>
      <c r="F437" s="15">
        <v>0</v>
      </c>
    </row>
    <row r="438" spans="1:6" x14ac:dyDescent="0.35">
      <c r="A438" s="21" t="s">
        <v>319</v>
      </c>
      <c r="B438" s="22" t="s">
        <v>321</v>
      </c>
      <c r="C438" s="15">
        <v>40567.833400000003</v>
      </c>
      <c r="D438" s="15">
        <v>8750.1479999999974</v>
      </c>
      <c r="E438" s="15">
        <v>20044.685399999998</v>
      </c>
      <c r="F438" s="15">
        <v>11773</v>
      </c>
    </row>
    <row r="439" spans="1:6" ht="29" x14ac:dyDescent="0.35">
      <c r="A439" s="21" t="s">
        <v>319</v>
      </c>
      <c r="B439" s="22" t="s">
        <v>322</v>
      </c>
      <c r="C439" s="16"/>
      <c r="D439" s="16"/>
      <c r="E439" s="16"/>
      <c r="F439" s="16"/>
    </row>
    <row r="440" spans="1:6" x14ac:dyDescent="0.35">
      <c r="A440" s="21" t="s">
        <v>319</v>
      </c>
      <c r="B440" s="22" t="s">
        <v>919</v>
      </c>
      <c r="C440" s="15">
        <v>108490.99870000001</v>
      </c>
      <c r="D440" s="15">
        <v>7610.4165999999996</v>
      </c>
      <c r="E440" s="15">
        <v>30916.398100000002</v>
      </c>
      <c r="F440" s="15">
        <v>69964.183999999994</v>
      </c>
    </row>
    <row r="441" spans="1:6" x14ac:dyDescent="0.35">
      <c r="A441" s="21" t="s">
        <v>319</v>
      </c>
      <c r="B441" s="22" t="s">
        <v>323</v>
      </c>
      <c r="C441" s="15">
        <v>50288.579500000007</v>
      </c>
      <c r="D441" s="15">
        <v>31700.657500000001</v>
      </c>
      <c r="E441" s="15">
        <v>16139.922</v>
      </c>
      <c r="F441" s="15">
        <v>2448</v>
      </c>
    </row>
    <row r="442" spans="1:6" x14ac:dyDescent="0.35">
      <c r="A442" s="21" t="s">
        <v>319</v>
      </c>
      <c r="B442" s="22" t="s">
        <v>324</v>
      </c>
      <c r="C442" s="15">
        <v>118255.33079999998</v>
      </c>
      <c r="D442" s="15">
        <v>28742.071500000002</v>
      </c>
      <c r="E442" s="15">
        <v>83049.219300000012</v>
      </c>
      <c r="F442" s="15">
        <v>6464.04</v>
      </c>
    </row>
    <row r="443" spans="1:6" x14ac:dyDescent="0.35">
      <c r="A443" s="21" t="s">
        <v>319</v>
      </c>
      <c r="B443" s="22" t="s">
        <v>325</v>
      </c>
      <c r="C443" s="15">
        <v>33973.324999999997</v>
      </c>
      <c r="D443" s="15">
        <v>30736.149999999998</v>
      </c>
      <c r="E443" s="15">
        <v>3151.5749999999998</v>
      </c>
      <c r="F443" s="15">
        <v>85.6</v>
      </c>
    </row>
    <row r="444" spans="1:6" x14ac:dyDescent="0.35">
      <c r="A444" s="21" t="s">
        <v>319</v>
      </c>
      <c r="B444" s="22" t="s">
        <v>326</v>
      </c>
      <c r="C444" s="15">
        <v>45487.311000000002</v>
      </c>
      <c r="D444" s="15">
        <v>12736.911000000002</v>
      </c>
      <c r="E444" s="15">
        <v>27770.400000000001</v>
      </c>
      <c r="F444" s="15">
        <v>4980</v>
      </c>
    </row>
    <row r="445" spans="1:6" x14ac:dyDescent="0.35">
      <c r="A445" s="21" t="s">
        <v>319</v>
      </c>
      <c r="B445" s="22" t="s">
        <v>327</v>
      </c>
      <c r="C445" s="15">
        <v>28700.555999999997</v>
      </c>
      <c r="D445" s="15">
        <v>23913.815999999999</v>
      </c>
      <c r="E445" s="15">
        <v>4786.74</v>
      </c>
      <c r="F445" s="15">
        <v>0</v>
      </c>
    </row>
    <row r="446" spans="1:6" x14ac:dyDescent="0.35">
      <c r="A446" s="21" t="s">
        <v>319</v>
      </c>
      <c r="B446" s="22" t="s">
        <v>328</v>
      </c>
      <c r="C446" s="15">
        <v>14659.7775</v>
      </c>
      <c r="D446" s="15">
        <v>10542.413500000001</v>
      </c>
      <c r="E446" s="15">
        <v>3617.46</v>
      </c>
      <c r="F446" s="15">
        <v>499.904</v>
      </c>
    </row>
    <row r="447" spans="1:6" x14ac:dyDescent="0.35">
      <c r="A447" s="21" t="s">
        <v>319</v>
      </c>
      <c r="B447" s="22" t="s">
        <v>329</v>
      </c>
      <c r="C447" s="15">
        <v>14904.754500000003</v>
      </c>
      <c r="D447" s="15">
        <v>3534.7545</v>
      </c>
      <c r="E447" s="15">
        <v>7308</v>
      </c>
      <c r="F447" s="15">
        <v>4062</v>
      </c>
    </row>
    <row r="448" spans="1:6" x14ac:dyDescent="0.35">
      <c r="A448" s="21" t="s">
        <v>319</v>
      </c>
      <c r="B448" s="22" t="s">
        <v>330</v>
      </c>
      <c r="C448" s="15">
        <v>38059.449499999995</v>
      </c>
      <c r="D448" s="15">
        <v>13435.344499999999</v>
      </c>
      <c r="E448" s="15">
        <v>24528.105</v>
      </c>
      <c r="F448" s="15">
        <v>96</v>
      </c>
    </row>
    <row r="449" spans="1:6" x14ac:dyDescent="0.35">
      <c r="A449" s="21" t="s">
        <v>319</v>
      </c>
      <c r="B449" s="22" t="s">
        <v>331</v>
      </c>
      <c r="C449" s="15">
        <v>14700.977499999997</v>
      </c>
      <c r="D449" s="15">
        <v>13530.521499999999</v>
      </c>
      <c r="E449" s="15">
        <v>0</v>
      </c>
      <c r="F449" s="15">
        <v>1170.4559999999999</v>
      </c>
    </row>
    <row r="450" spans="1:6" x14ac:dyDescent="0.35">
      <c r="A450" s="21" t="s">
        <v>319</v>
      </c>
      <c r="B450" s="22" t="s">
        <v>332</v>
      </c>
      <c r="C450" s="15">
        <v>52085.315499999997</v>
      </c>
      <c r="D450" s="15">
        <v>18324.519500000002</v>
      </c>
      <c r="E450" s="15">
        <v>19674.396000000001</v>
      </c>
      <c r="F450" s="15">
        <v>14086.400000000001</v>
      </c>
    </row>
    <row r="451" spans="1:6" x14ac:dyDescent="0.35">
      <c r="A451" s="21" t="s">
        <v>319</v>
      </c>
      <c r="B451" s="22" t="s">
        <v>333</v>
      </c>
      <c r="C451" s="15">
        <v>31312.231499999998</v>
      </c>
      <c r="D451" s="15">
        <v>4131.0389999999998</v>
      </c>
      <c r="E451" s="15">
        <v>27181.192499999997</v>
      </c>
      <c r="F451" s="15">
        <v>0</v>
      </c>
    </row>
    <row r="452" spans="1:6" x14ac:dyDescent="0.35">
      <c r="A452" s="21" t="s">
        <v>319</v>
      </c>
      <c r="B452" s="22" t="s">
        <v>334</v>
      </c>
      <c r="C452" s="15">
        <v>106950.27699999997</v>
      </c>
      <c r="D452" s="15">
        <v>85676.741999999984</v>
      </c>
      <c r="E452" s="15">
        <v>21273.534999999996</v>
      </c>
      <c r="F452" s="15">
        <v>0</v>
      </c>
    </row>
    <row r="453" spans="1:6" x14ac:dyDescent="0.35">
      <c r="A453" s="21" t="s">
        <v>319</v>
      </c>
      <c r="B453" s="22" t="s">
        <v>335</v>
      </c>
      <c r="C453" s="15">
        <v>272916.48799999995</v>
      </c>
      <c r="D453" s="15">
        <v>198399.19299999997</v>
      </c>
      <c r="E453" s="15">
        <v>72386.695000000007</v>
      </c>
      <c r="F453" s="15">
        <v>2130.6</v>
      </c>
    </row>
    <row r="454" spans="1:6" x14ac:dyDescent="0.35">
      <c r="A454" s="21" t="s">
        <v>319</v>
      </c>
      <c r="B454" s="22" t="s">
        <v>743</v>
      </c>
      <c r="C454" s="15">
        <v>38398.739400000006</v>
      </c>
      <c r="D454" s="15">
        <v>2383.6559999999999</v>
      </c>
      <c r="E454" s="15">
        <v>22039.5834</v>
      </c>
      <c r="F454" s="15">
        <v>13975.500000000002</v>
      </c>
    </row>
    <row r="455" spans="1:6" x14ac:dyDescent="0.35">
      <c r="A455" s="21" t="s">
        <v>319</v>
      </c>
      <c r="B455" s="22" t="s">
        <v>336</v>
      </c>
      <c r="C455" s="15">
        <v>87124.742400000003</v>
      </c>
      <c r="D455" s="15">
        <v>78790.479900000006</v>
      </c>
      <c r="E455" s="15">
        <v>8334.2624999999989</v>
      </c>
      <c r="F455" s="15">
        <v>0</v>
      </c>
    </row>
    <row r="456" spans="1:6" x14ac:dyDescent="0.35">
      <c r="A456" s="21" t="s">
        <v>319</v>
      </c>
      <c r="B456" s="22" t="s">
        <v>337</v>
      </c>
      <c r="C456" s="15">
        <v>509436.67199999996</v>
      </c>
      <c r="D456" s="15">
        <v>419766.52500000002</v>
      </c>
      <c r="E456" s="15">
        <v>83482.695000000007</v>
      </c>
      <c r="F456" s="15">
        <v>6187.4520000000011</v>
      </c>
    </row>
    <row r="457" spans="1:6" x14ac:dyDescent="0.35">
      <c r="A457" s="21" t="s">
        <v>338</v>
      </c>
      <c r="B457" s="22" t="s">
        <v>339</v>
      </c>
      <c r="C457" s="15">
        <v>127883.74850000002</v>
      </c>
      <c r="D457" s="15">
        <v>104686.54999999999</v>
      </c>
      <c r="E457" s="15">
        <v>23197.198499999999</v>
      </c>
      <c r="F457" s="15">
        <v>0</v>
      </c>
    </row>
    <row r="458" spans="1:6" x14ac:dyDescent="0.35">
      <c r="A458" s="21" t="s">
        <v>338</v>
      </c>
      <c r="B458" s="22" t="s">
        <v>920</v>
      </c>
      <c r="C458" s="15">
        <v>63617.389999999992</v>
      </c>
      <c r="D458" s="15">
        <v>48352.930000000008</v>
      </c>
      <c r="E458" s="15">
        <v>8539.86</v>
      </c>
      <c r="F458" s="15">
        <v>6724.6</v>
      </c>
    </row>
    <row r="459" spans="1:6" x14ac:dyDescent="0.35">
      <c r="A459" s="21" t="s">
        <v>338</v>
      </c>
      <c r="B459" s="22" t="s">
        <v>340</v>
      </c>
      <c r="C459" s="15">
        <v>8717.5</v>
      </c>
      <c r="D459" s="15">
        <v>0</v>
      </c>
      <c r="E459" s="15">
        <v>4567.5</v>
      </c>
      <c r="F459" s="15">
        <v>4150</v>
      </c>
    </row>
    <row r="460" spans="1:6" x14ac:dyDescent="0.35">
      <c r="A460" s="21" t="s">
        <v>338</v>
      </c>
      <c r="B460" s="22" t="s">
        <v>341</v>
      </c>
      <c r="C460" s="15">
        <v>132181.60499999998</v>
      </c>
      <c r="D460" s="15">
        <v>108314.41</v>
      </c>
      <c r="E460" s="15">
        <v>23867.195</v>
      </c>
      <c r="F460" s="15">
        <v>0</v>
      </c>
    </row>
    <row r="461" spans="1:6" x14ac:dyDescent="0.35">
      <c r="A461" s="21" t="s">
        <v>338</v>
      </c>
      <c r="B461" s="22" t="s">
        <v>342</v>
      </c>
      <c r="C461" s="15">
        <v>34002.197499999995</v>
      </c>
      <c r="D461" s="15">
        <v>22095.409999999996</v>
      </c>
      <c r="E461" s="15">
        <v>10313.1875</v>
      </c>
      <c r="F461" s="15">
        <v>1593.6000000000001</v>
      </c>
    </row>
    <row r="462" spans="1:6" x14ac:dyDescent="0.35">
      <c r="A462" s="21" t="s">
        <v>338</v>
      </c>
      <c r="B462" s="22" t="s">
        <v>921</v>
      </c>
      <c r="C462" s="15">
        <v>360915.30599999998</v>
      </c>
      <c r="D462" s="15">
        <v>285607.44699999999</v>
      </c>
      <c r="E462" s="15">
        <v>69497.709000000017</v>
      </c>
      <c r="F462" s="15">
        <v>5810.15</v>
      </c>
    </row>
    <row r="463" spans="1:6" x14ac:dyDescent="0.35">
      <c r="A463" s="21" t="s">
        <v>338</v>
      </c>
      <c r="B463" s="22" t="s">
        <v>922</v>
      </c>
      <c r="C463" s="15">
        <v>7679.1</v>
      </c>
      <c r="D463" s="15">
        <v>4573.2</v>
      </c>
      <c r="E463" s="15">
        <v>3105.9</v>
      </c>
      <c r="F463" s="15">
        <v>0</v>
      </c>
    </row>
    <row r="464" spans="1:6" x14ac:dyDescent="0.35">
      <c r="A464" s="21" t="s">
        <v>338</v>
      </c>
      <c r="B464" s="22" t="s">
        <v>923</v>
      </c>
      <c r="C464" s="15">
        <v>20342.217499999999</v>
      </c>
      <c r="D464" s="15">
        <v>501</v>
      </c>
      <c r="E464" s="15">
        <v>14529.217499999999</v>
      </c>
      <c r="F464" s="15">
        <v>5312</v>
      </c>
    </row>
    <row r="465" spans="1:6" x14ac:dyDescent="0.35">
      <c r="A465" s="21" t="s">
        <v>338</v>
      </c>
      <c r="B465" s="22" t="s">
        <v>924</v>
      </c>
      <c r="C465" s="15">
        <v>18734.727500000001</v>
      </c>
      <c r="D465" s="15">
        <v>9113.005000000001</v>
      </c>
      <c r="E465" s="15">
        <v>5969.7224999999999</v>
      </c>
      <c r="F465" s="15">
        <v>3652</v>
      </c>
    </row>
    <row r="466" spans="1:6" x14ac:dyDescent="0.35">
      <c r="A466" s="21" t="s">
        <v>338</v>
      </c>
      <c r="B466" s="22" t="s">
        <v>343</v>
      </c>
      <c r="C466" s="15">
        <v>26423.66</v>
      </c>
      <c r="D466" s="15">
        <v>21877.8</v>
      </c>
      <c r="E466" s="15">
        <v>3264.66</v>
      </c>
      <c r="F466" s="15">
        <v>1281.2</v>
      </c>
    </row>
    <row r="467" spans="1:6" x14ac:dyDescent="0.35">
      <c r="A467" s="21" t="s">
        <v>338</v>
      </c>
      <c r="B467" s="22" t="s">
        <v>344</v>
      </c>
      <c r="C467" s="15">
        <v>24173.567999999999</v>
      </c>
      <c r="D467" s="15">
        <v>18001.038</v>
      </c>
      <c r="E467" s="15">
        <v>6172.53</v>
      </c>
      <c r="F467" s="15">
        <v>0</v>
      </c>
    </row>
    <row r="468" spans="1:6" x14ac:dyDescent="0.35">
      <c r="A468" s="21" t="s">
        <v>338</v>
      </c>
      <c r="B468" s="22" t="s">
        <v>925</v>
      </c>
      <c r="C468" s="15">
        <v>6526.6</v>
      </c>
      <c r="D468" s="15">
        <v>6526.6</v>
      </c>
      <c r="E468" s="15">
        <v>0</v>
      </c>
      <c r="F468" s="15">
        <v>0</v>
      </c>
    </row>
    <row r="469" spans="1:6" x14ac:dyDescent="0.35">
      <c r="A469" s="21" t="s">
        <v>338</v>
      </c>
      <c r="B469" s="22" t="s">
        <v>345</v>
      </c>
      <c r="C469" s="15">
        <v>236595.05699999997</v>
      </c>
      <c r="D469" s="15">
        <v>131863.85699999999</v>
      </c>
      <c r="E469" s="15">
        <v>74560.7</v>
      </c>
      <c r="F469" s="15">
        <v>30170.5</v>
      </c>
    </row>
    <row r="470" spans="1:6" x14ac:dyDescent="0.35">
      <c r="A470" s="21" t="s">
        <v>338</v>
      </c>
      <c r="B470" s="22" t="s">
        <v>346</v>
      </c>
      <c r="C470" s="15">
        <v>50472.073999999993</v>
      </c>
      <c r="D470" s="15">
        <v>21540.731</v>
      </c>
      <c r="E470" s="15">
        <v>26441.343000000001</v>
      </c>
      <c r="F470" s="15">
        <v>2490</v>
      </c>
    </row>
    <row r="471" spans="1:6" x14ac:dyDescent="0.35">
      <c r="A471" s="21" t="s">
        <v>338</v>
      </c>
      <c r="B471" s="22" t="s">
        <v>347</v>
      </c>
      <c r="C471" s="15">
        <v>7015.1850000000004</v>
      </c>
      <c r="D471" s="15">
        <v>154.80000000000001</v>
      </c>
      <c r="E471" s="15">
        <v>6860.3850000000002</v>
      </c>
      <c r="F471" s="15">
        <v>0</v>
      </c>
    </row>
    <row r="472" spans="1:6" x14ac:dyDescent="0.35">
      <c r="A472" s="21" t="s">
        <v>338</v>
      </c>
      <c r="B472" s="22" t="s">
        <v>348</v>
      </c>
      <c r="C472" s="15">
        <v>26832.165000000001</v>
      </c>
      <c r="D472" s="15">
        <v>3750.1499999999996</v>
      </c>
      <c r="E472" s="15">
        <v>23082.014999999999</v>
      </c>
      <c r="F472" s="15">
        <v>0</v>
      </c>
    </row>
    <row r="473" spans="1:6" x14ac:dyDescent="0.35">
      <c r="A473" s="21" t="s">
        <v>338</v>
      </c>
      <c r="B473" s="22" t="s">
        <v>349</v>
      </c>
      <c r="C473" s="15">
        <v>6439</v>
      </c>
      <c r="D473" s="15">
        <v>6437.5599999999995</v>
      </c>
      <c r="E473" s="15">
        <v>0</v>
      </c>
      <c r="F473" s="15">
        <v>1.44</v>
      </c>
    </row>
    <row r="474" spans="1:6" x14ac:dyDescent="0.35">
      <c r="A474" s="21" t="s">
        <v>338</v>
      </c>
      <c r="B474" s="22" t="s">
        <v>350</v>
      </c>
      <c r="C474" s="15">
        <v>58993.850000000006</v>
      </c>
      <c r="D474" s="15">
        <v>22802.7</v>
      </c>
      <c r="E474" s="15">
        <v>24405.15</v>
      </c>
      <c r="F474" s="15">
        <v>11786</v>
      </c>
    </row>
    <row r="475" spans="1:6" x14ac:dyDescent="0.35">
      <c r="A475" s="21" t="s">
        <v>338</v>
      </c>
      <c r="B475" s="22" t="s">
        <v>351</v>
      </c>
      <c r="C475" s="15">
        <v>139858.96100000001</v>
      </c>
      <c r="D475" s="15">
        <v>58321.353999999999</v>
      </c>
      <c r="E475" s="15">
        <v>41077.665000000001</v>
      </c>
      <c r="F475" s="15">
        <v>40459.942000000003</v>
      </c>
    </row>
    <row r="476" spans="1:6" x14ac:dyDescent="0.35">
      <c r="A476" s="21" t="s">
        <v>338</v>
      </c>
      <c r="B476" s="22" t="s">
        <v>352</v>
      </c>
      <c r="C476" s="15">
        <v>44053.340000000004</v>
      </c>
      <c r="D476" s="15">
        <v>30016.300000000003</v>
      </c>
      <c r="E476" s="15">
        <v>14037.04</v>
      </c>
      <c r="F476" s="15">
        <v>0</v>
      </c>
    </row>
    <row r="477" spans="1:6" x14ac:dyDescent="0.35">
      <c r="A477" s="21" t="s">
        <v>338</v>
      </c>
      <c r="B477" s="22" t="s">
        <v>353</v>
      </c>
      <c r="C477" s="15">
        <v>81201.320000000007</v>
      </c>
      <c r="D477" s="15">
        <v>29895.5</v>
      </c>
      <c r="E477" s="15">
        <v>28505.820000000003</v>
      </c>
      <c r="F477" s="15">
        <v>22800</v>
      </c>
    </row>
    <row r="478" spans="1:6" x14ac:dyDescent="0.35">
      <c r="A478" s="21" t="s">
        <v>338</v>
      </c>
      <c r="B478" s="22" t="s">
        <v>926</v>
      </c>
      <c r="C478" s="15">
        <v>45501.090500000006</v>
      </c>
      <c r="D478" s="15">
        <v>5895.0079999999998</v>
      </c>
      <c r="E478" s="15">
        <v>21440.050500000001</v>
      </c>
      <c r="F478" s="15">
        <v>18166.031999999999</v>
      </c>
    </row>
    <row r="479" spans="1:6" x14ac:dyDescent="0.35">
      <c r="A479" s="21" t="s">
        <v>338</v>
      </c>
      <c r="B479" s="22" t="s">
        <v>927</v>
      </c>
      <c r="C479" s="15">
        <v>82101.501000000004</v>
      </c>
      <c r="D479" s="15">
        <v>31707.949999999997</v>
      </c>
      <c r="E479" s="15">
        <v>46425.134999999995</v>
      </c>
      <c r="F479" s="15">
        <v>3968.4159999999997</v>
      </c>
    </row>
    <row r="480" spans="1:6" x14ac:dyDescent="0.35">
      <c r="A480" s="21" t="s">
        <v>338</v>
      </c>
      <c r="B480" s="22" t="s">
        <v>928</v>
      </c>
      <c r="C480" s="15">
        <v>29542.260000000002</v>
      </c>
      <c r="D480" s="15">
        <v>2702.5</v>
      </c>
      <c r="E480" s="15">
        <v>15219.759999999998</v>
      </c>
      <c r="F480" s="15">
        <v>11620</v>
      </c>
    </row>
    <row r="481" spans="1:6" x14ac:dyDescent="0.35">
      <c r="A481" s="21" t="s">
        <v>338</v>
      </c>
      <c r="B481" s="22" t="s">
        <v>785</v>
      </c>
      <c r="C481" s="15">
        <v>5636.5</v>
      </c>
      <c r="D481" s="15">
        <v>5636.5</v>
      </c>
      <c r="E481" s="15">
        <v>0</v>
      </c>
      <c r="F481" s="15">
        <v>0</v>
      </c>
    </row>
    <row r="482" spans="1:6" x14ac:dyDescent="0.35">
      <c r="A482" s="21" t="s">
        <v>338</v>
      </c>
      <c r="B482" s="22" t="s">
        <v>354</v>
      </c>
      <c r="C482" s="15">
        <v>32669.966999999997</v>
      </c>
      <c r="D482" s="15">
        <v>20701.271999999997</v>
      </c>
      <c r="E482" s="15">
        <v>11117.295</v>
      </c>
      <c r="F482" s="15">
        <v>851.4</v>
      </c>
    </row>
    <row r="483" spans="1:6" x14ac:dyDescent="0.35">
      <c r="A483" s="21" t="s">
        <v>338</v>
      </c>
      <c r="B483" s="22" t="s">
        <v>355</v>
      </c>
      <c r="C483" s="15">
        <v>118814.22149999999</v>
      </c>
      <c r="D483" s="15">
        <v>25509.914000000001</v>
      </c>
      <c r="E483" s="15">
        <v>79695.627500000002</v>
      </c>
      <c r="F483" s="15">
        <v>13608.68</v>
      </c>
    </row>
    <row r="484" spans="1:6" x14ac:dyDescent="0.35">
      <c r="A484" s="21" t="s">
        <v>356</v>
      </c>
      <c r="B484" s="22" t="s">
        <v>357</v>
      </c>
      <c r="C484" s="16"/>
      <c r="D484" s="16"/>
      <c r="E484" s="16"/>
      <c r="F484" s="16"/>
    </row>
    <row r="485" spans="1:6" x14ac:dyDescent="0.35">
      <c r="A485" s="21" t="s">
        <v>356</v>
      </c>
      <c r="B485" s="22" t="s">
        <v>358</v>
      </c>
      <c r="C485" s="15">
        <v>149.37199999999999</v>
      </c>
      <c r="D485" s="15">
        <v>0</v>
      </c>
      <c r="E485" s="15">
        <v>0</v>
      </c>
      <c r="F485" s="15">
        <v>149.37199999999999</v>
      </c>
    </row>
    <row r="486" spans="1:6" x14ac:dyDescent="0.35">
      <c r="A486" s="21" t="s">
        <v>356</v>
      </c>
      <c r="B486" s="22" t="s">
        <v>359</v>
      </c>
      <c r="C486" s="15">
        <v>6901.6420000000007</v>
      </c>
      <c r="D486" s="15">
        <v>6899.2420000000011</v>
      </c>
      <c r="E486" s="15">
        <v>0</v>
      </c>
      <c r="F486" s="15">
        <v>2.4</v>
      </c>
    </row>
    <row r="487" spans="1:6" x14ac:dyDescent="0.35">
      <c r="A487" s="21" t="s">
        <v>356</v>
      </c>
      <c r="B487" s="22" t="s">
        <v>360</v>
      </c>
      <c r="C487" s="15">
        <v>11449.171999999999</v>
      </c>
      <c r="D487" s="15">
        <v>3671.922</v>
      </c>
      <c r="E487" s="15">
        <v>7777.25</v>
      </c>
      <c r="F487" s="15">
        <v>0</v>
      </c>
    </row>
    <row r="488" spans="1:6" x14ac:dyDescent="0.35">
      <c r="A488" s="21" t="s">
        <v>356</v>
      </c>
      <c r="B488" s="22" t="s">
        <v>361</v>
      </c>
      <c r="C488" s="15">
        <v>0</v>
      </c>
      <c r="D488" s="15">
        <v>0</v>
      </c>
      <c r="E488" s="15">
        <v>0</v>
      </c>
      <c r="F488" s="15">
        <v>0</v>
      </c>
    </row>
    <row r="489" spans="1:6" x14ac:dyDescent="0.35">
      <c r="A489" s="21" t="s">
        <v>356</v>
      </c>
      <c r="B489" s="22" t="s">
        <v>362</v>
      </c>
      <c r="C489" s="15">
        <v>0</v>
      </c>
      <c r="D489" s="15">
        <v>0</v>
      </c>
      <c r="E489" s="15">
        <v>0</v>
      </c>
      <c r="F489" s="15">
        <v>0</v>
      </c>
    </row>
    <row r="490" spans="1:6" x14ac:dyDescent="0.35">
      <c r="A490" s="21" t="s">
        <v>356</v>
      </c>
      <c r="B490" s="22" t="s">
        <v>851</v>
      </c>
      <c r="C490" s="16"/>
      <c r="D490" s="16"/>
      <c r="E490" s="16"/>
      <c r="F490" s="16"/>
    </row>
    <row r="491" spans="1:6" x14ac:dyDescent="0.35">
      <c r="A491" s="21" t="s">
        <v>356</v>
      </c>
      <c r="B491" s="22" t="s">
        <v>363</v>
      </c>
      <c r="C491" s="15">
        <v>23.76</v>
      </c>
      <c r="D491" s="15">
        <v>23.76</v>
      </c>
      <c r="E491" s="15">
        <v>0</v>
      </c>
      <c r="F491" s="15">
        <v>0</v>
      </c>
    </row>
    <row r="492" spans="1:6" x14ac:dyDescent="0.35">
      <c r="A492" s="21" t="s">
        <v>356</v>
      </c>
      <c r="B492" s="22" t="s">
        <v>364</v>
      </c>
      <c r="C492" s="15">
        <v>500.5</v>
      </c>
      <c r="D492" s="15">
        <v>500.5</v>
      </c>
      <c r="E492" s="15">
        <v>0</v>
      </c>
      <c r="F492" s="15">
        <v>0</v>
      </c>
    </row>
    <row r="493" spans="1:6" x14ac:dyDescent="0.35">
      <c r="A493" s="21" t="s">
        <v>356</v>
      </c>
      <c r="B493" s="22" t="s">
        <v>365</v>
      </c>
      <c r="C493" s="15">
        <v>43112.067999999999</v>
      </c>
      <c r="D493" s="15">
        <v>16369.067999999999</v>
      </c>
      <c r="E493" s="15">
        <v>0</v>
      </c>
      <c r="F493" s="15">
        <v>26743</v>
      </c>
    </row>
    <row r="494" spans="1:6" x14ac:dyDescent="0.35">
      <c r="A494" s="21" t="s">
        <v>356</v>
      </c>
      <c r="B494" s="22" t="s">
        <v>366</v>
      </c>
      <c r="C494" s="15">
        <v>1268.328</v>
      </c>
      <c r="D494" s="15">
        <v>1268.328</v>
      </c>
      <c r="E494" s="15">
        <v>0</v>
      </c>
      <c r="F494" s="15">
        <v>0</v>
      </c>
    </row>
    <row r="495" spans="1:6" x14ac:dyDescent="0.35">
      <c r="A495" s="21" t="s">
        <v>356</v>
      </c>
      <c r="B495" s="22" t="s">
        <v>367</v>
      </c>
      <c r="C495" s="16"/>
      <c r="D495" s="16"/>
      <c r="E495" s="16"/>
      <c r="F495" s="16"/>
    </row>
    <row r="496" spans="1:6" x14ac:dyDescent="0.35">
      <c r="A496" s="21" t="s">
        <v>356</v>
      </c>
      <c r="B496" s="22" t="s">
        <v>929</v>
      </c>
      <c r="C496" s="15">
        <v>7178.4160000000002</v>
      </c>
      <c r="D496" s="15">
        <v>0</v>
      </c>
      <c r="E496" s="15">
        <v>0</v>
      </c>
      <c r="F496" s="15">
        <v>7178.4160000000002</v>
      </c>
    </row>
    <row r="497" spans="1:6" x14ac:dyDescent="0.35">
      <c r="A497" s="21" t="s">
        <v>356</v>
      </c>
      <c r="B497" s="22" t="s">
        <v>852</v>
      </c>
      <c r="C497" s="15">
        <v>136.5</v>
      </c>
      <c r="D497" s="15">
        <v>136.5</v>
      </c>
      <c r="E497" s="15">
        <v>0</v>
      </c>
      <c r="F497" s="15">
        <v>0</v>
      </c>
    </row>
    <row r="498" spans="1:6" x14ac:dyDescent="0.35">
      <c r="A498" s="21" t="s">
        <v>356</v>
      </c>
      <c r="B498" s="22" t="s">
        <v>786</v>
      </c>
      <c r="C498" s="15">
        <v>893.66399999999999</v>
      </c>
      <c r="D498" s="15">
        <v>0</v>
      </c>
      <c r="E498" s="15">
        <v>0</v>
      </c>
      <c r="F498" s="15">
        <v>893.66399999999999</v>
      </c>
    </row>
    <row r="499" spans="1:6" x14ac:dyDescent="0.35">
      <c r="A499" s="21" t="s">
        <v>356</v>
      </c>
      <c r="B499" s="22" t="s">
        <v>368</v>
      </c>
      <c r="C499" s="15">
        <v>7744.4120000000003</v>
      </c>
      <c r="D499" s="15">
        <v>1671.3020000000001</v>
      </c>
      <c r="E499" s="15">
        <v>6073.11</v>
      </c>
      <c r="F499" s="15">
        <v>0</v>
      </c>
    </row>
    <row r="500" spans="1:6" x14ac:dyDescent="0.35">
      <c r="A500" s="21" t="s">
        <v>356</v>
      </c>
      <c r="B500" s="22" t="s">
        <v>369</v>
      </c>
      <c r="C500" s="15">
        <v>59.934000000000005</v>
      </c>
      <c r="D500" s="15">
        <v>59.934000000000005</v>
      </c>
      <c r="E500" s="15">
        <v>0</v>
      </c>
      <c r="F500" s="15">
        <v>0</v>
      </c>
    </row>
    <row r="501" spans="1:6" x14ac:dyDescent="0.35">
      <c r="A501" s="21" t="s">
        <v>356</v>
      </c>
      <c r="B501" s="22" t="s">
        <v>930</v>
      </c>
      <c r="C501" s="15">
        <v>1072.6999999999998</v>
      </c>
      <c r="D501" s="15">
        <v>1060.8</v>
      </c>
      <c r="E501" s="15">
        <v>0</v>
      </c>
      <c r="F501" s="15">
        <v>11.899999999999999</v>
      </c>
    </row>
    <row r="502" spans="1:6" x14ac:dyDescent="0.35">
      <c r="A502" s="21" t="s">
        <v>356</v>
      </c>
      <c r="B502" s="22" t="s">
        <v>931</v>
      </c>
      <c r="C502" s="16"/>
      <c r="D502" s="16"/>
      <c r="E502" s="16"/>
      <c r="F502" s="16"/>
    </row>
    <row r="503" spans="1:6" ht="29" x14ac:dyDescent="0.35">
      <c r="A503" s="21" t="s">
        <v>356</v>
      </c>
      <c r="B503" s="22" t="s">
        <v>370</v>
      </c>
      <c r="C503" s="15">
        <v>45.5</v>
      </c>
      <c r="D503" s="15">
        <v>45.5</v>
      </c>
      <c r="E503" s="15">
        <v>0</v>
      </c>
      <c r="F503" s="15">
        <v>0</v>
      </c>
    </row>
    <row r="504" spans="1:6" ht="29" x14ac:dyDescent="0.35">
      <c r="A504" s="21" t="s">
        <v>356</v>
      </c>
      <c r="B504" s="22" t="s">
        <v>932</v>
      </c>
      <c r="C504" s="15">
        <v>4141.3599999999997</v>
      </c>
      <c r="D504" s="15">
        <v>4141.3599999999997</v>
      </c>
      <c r="E504" s="15">
        <v>0</v>
      </c>
      <c r="F504" s="15">
        <v>0</v>
      </c>
    </row>
    <row r="505" spans="1:6" x14ac:dyDescent="0.35">
      <c r="A505" s="21" t="s">
        <v>356</v>
      </c>
      <c r="B505" s="22" t="s">
        <v>371</v>
      </c>
      <c r="C505" s="15">
        <v>907.91</v>
      </c>
      <c r="D505" s="15">
        <v>885.9</v>
      </c>
      <c r="E505" s="15">
        <v>0</v>
      </c>
      <c r="F505" s="15">
        <v>22.009999999999998</v>
      </c>
    </row>
    <row r="506" spans="1:6" x14ac:dyDescent="0.35">
      <c r="A506" s="21" t="s">
        <v>356</v>
      </c>
      <c r="B506" s="22" t="s">
        <v>372</v>
      </c>
      <c r="C506" s="15">
        <v>15897.970000000001</v>
      </c>
      <c r="D506" s="15">
        <v>8759.9700000000012</v>
      </c>
      <c r="E506" s="15">
        <v>0</v>
      </c>
      <c r="F506" s="15">
        <v>7138</v>
      </c>
    </row>
    <row r="507" spans="1:6" ht="29" x14ac:dyDescent="0.35">
      <c r="A507" s="21" t="s">
        <v>356</v>
      </c>
      <c r="B507" s="22" t="s">
        <v>853</v>
      </c>
      <c r="C507" s="16"/>
      <c r="D507" s="16"/>
      <c r="E507" s="16"/>
      <c r="F507" s="16"/>
    </row>
    <row r="508" spans="1:6" x14ac:dyDescent="0.35">
      <c r="A508" s="21" t="s">
        <v>356</v>
      </c>
      <c r="B508" s="22" t="s">
        <v>373</v>
      </c>
      <c r="C508" s="15">
        <v>2422.66</v>
      </c>
      <c r="D508" s="15">
        <v>2275</v>
      </c>
      <c r="E508" s="15">
        <v>0</v>
      </c>
      <c r="F508" s="15">
        <v>147.66</v>
      </c>
    </row>
    <row r="509" spans="1:6" x14ac:dyDescent="0.35">
      <c r="A509" s="21" t="s">
        <v>356</v>
      </c>
      <c r="B509" s="22" t="s">
        <v>933</v>
      </c>
      <c r="C509" s="15">
        <v>0</v>
      </c>
      <c r="D509" s="15">
        <v>0</v>
      </c>
      <c r="E509" s="15">
        <v>0</v>
      </c>
      <c r="F509" s="15">
        <v>0</v>
      </c>
    </row>
    <row r="510" spans="1:6" x14ac:dyDescent="0.35">
      <c r="A510" s="21" t="s">
        <v>356</v>
      </c>
      <c r="B510" s="22" t="s">
        <v>374</v>
      </c>
      <c r="C510" s="15">
        <v>0</v>
      </c>
      <c r="D510" s="15">
        <v>0</v>
      </c>
      <c r="E510" s="15">
        <v>0</v>
      </c>
      <c r="F510" s="15">
        <v>0</v>
      </c>
    </row>
    <row r="511" spans="1:6" x14ac:dyDescent="0.35">
      <c r="A511" s="21" t="s">
        <v>356</v>
      </c>
      <c r="B511" s="22" t="s">
        <v>375</v>
      </c>
      <c r="C511" s="15">
        <v>175146.905</v>
      </c>
      <c r="D511" s="15">
        <v>114971.85</v>
      </c>
      <c r="E511" s="15">
        <v>45184.214999999997</v>
      </c>
      <c r="F511" s="15">
        <v>14990.84</v>
      </c>
    </row>
    <row r="512" spans="1:6" x14ac:dyDescent="0.35">
      <c r="A512" s="21" t="s">
        <v>356</v>
      </c>
      <c r="B512" s="22" t="s">
        <v>376</v>
      </c>
      <c r="C512" s="15">
        <v>2691.8609999999999</v>
      </c>
      <c r="D512" s="15">
        <v>2691.8609999999999</v>
      </c>
      <c r="E512" s="15">
        <v>0</v>
      </c>
      <c r="F512" s="15">
        <v>0</v>
      </c>
    </row>
    <row r="513" spans="1:6" x14ac:dyDescent="0.35">
      <c r="A513" s="21" t="s">
        <v>356</v>
      </c>
      <c r="B513" s="22" t="s">
        <v>377</v>
      </c>
      <c r="C513" s="15">
        <v>4300.08</v>
      </c>
      <c r="D513" s="15">
        <v>4300.08</v>
      </c>
      <c r="E513" s="15">
        <v>0</v>
      </c>
      <c r="F513" s="15">
        <v>0</v>
      </c>
    </row>
    <row r="514" spans="1:6" x14ac:dyDescent="0.35">
      <c r="A514" s="21" t="s">
        <v>709</v>
      </c>
      <c r="B514" s="22" t="s">
        <v>146</v>
      </c>
      <c r="C514" s="15">
        <v>97483.466099999976</v>
      </c>
      <c r="D514" s="15">
        <v>48220.462000000007</v>
      </c>
      <c r="E514" s="15">
        <v>38512.024100000002</v>
      </c>
      <c r="F514" s="15">
        <v>10750.98</v>
      </c>
    </row>
    <row r="515" spans="1:6" x14ac:dyDescent="0.35">
      <c r="A515" s="21" t="s">
        <v>709</v>
      </c>
      <c r="B515" s="22" t="s">
        <v>417</v>
      </c>
      <c r="C515" s="15">
        <v>109013.11190000002</v>
      </c>
      <c r="D515" s="15">
        <v>69050.972000000009</v>
      </c>
      <c r="E515" s="15">
        <v>39962.139899999995</v>
      </c>
      <c r="F515" s="15">
        <v>0</v>
      </c>
    </row>
    <row r="516" spans="1:6" x14ac:dyDescent="0.35">
      <c r="A516" s="21" t="s">
        <v>709</v>
      </c>
      <c r="B516" s="22" t="s">
        <v>128</v>
      </c>
      <c r="C516" s="15">
        <v>31414.3</v>
      </c>
      <c r="D516" s="15">
        <v>13761.5</v>
      </c>
      <c r="E516" s="15">
        <v>17652.8</v>
      </c>
      <c r="F516" s="15">
        <v>0</v>
      </c>
    </row>
    <row r="517" spans="1:6" x14ac:dyDescent="0.35">
      <c r="A517" s="21" t="s">
        <v>709</v>
      </c>
      <c r="B517" s="22" t="s">
        <v>934</v>
      </c>
      <c r="C517" s="15">
        <v>236825.63549999986</v>
      </c>
      <c r="D517" s="15">
        <v>126520.772</v>
      </c>
      <c r="E517" s="15">
        <v>102089.54349999999</v>
      </c>
      <c r="F517" s="15">
        <v>8215.32</v>
      </c>
    </row>
    <row r="518" spans="1:6" x14ac:dyDescent="0.35">
      <c r="A518" s="21" t="s">
        <v>709</v>
      </c>
      <c r="B518" s="22" t="s">
        <v>935</v>
      </c>
      <c r="C518" s="15">
        <v>135291.2389</v>
      </c>
      <c r="D518" s="15">
        <v>47510.456000000006</v>
      </c>
      <c r="E518" s="15">
        <v>87780.782900000006</v>
      </c>
      <c r="F518" s="15">
        <v>0</v>
      </c>
    </row>
    <row r="519" spans="1:6" x14ac:dyDescent="0.35">
      <c r="A519" s="21" t="s">
        <v>378</v>
      </c>
      <c r="B519" s="22" t="s">
        <v>379</v>
      </c>
      <c r="C519" s="15">
        <v>75056.929999999993</v>
      </c>
      <c r="D519" s="15">
        <v>6482.665</v>
      </c>
      <c r="E519" s="15">
        <v>10329.92</v>
      </c>
      <c r="F519" s="15">
        <v>58244.345000000001</v>
      </c>
    </row>
    <row r="520" spans="1:6" x14ac:dyDescent="0.35">
      <c r="A520" s="21" t="s">
        <v>378</v>
      </c>
      <c r="B520" s="22" t="s">
        <v>380</v>
      </c>
      <c r="C520" s="15">
        <v>204977.06050000005</v>
      </c>
      <c r="D520" s="15">
        <v>43967.408999999978</v>
      </c>
      <c r="E520" s="15">
        <v>61073.056499999999</v>
      </c>
      <c r="F520" s="15">
        <v>99936.594999999987</v>
      </c>
    </row>
    <row r="521" spans="1:6" x14ac:dyDescent="0.35">
      <c r="A521" s="21" t="s">
        <v>378</v>
      </c>
      <c r="B521" s="22" t="s">
        <v>381</v>
      </c>
      <c r="C521" s="15">
        <v>564.79999999999995</v>
      </c>
      <c r="D521" s="15">
        <v>564.79999999999995</v>
      </c>
      <c r="E521" s="15">
        <v>0</v>
      </c>
      <c r="F521" s="15">
        <v>0</v>
      </c>
    </row>
    <row r="522" spans="1:6" x14ac:dyDescent="0.35">
      <c r="A522" s="21" t="s">
        <v>378</v>
      </c>
      <c r="B522" s="22" t="s">
        <v>382</v>
      </c>
      <c r="C522" s="15">
        <v>258572.51549999998</v>
      </c>
      <c r="D522" s="15">
        <v>3360.076</v>
      </c>
      <c r="E522" s="15">
        <v>140918.10749999998</v>
      </c>
      <c r="F522" s="15">
        <v>114294.33199999999</v>
      </c>
    </row>
    <row r="523" spans="1:6" x14ac:dyDescent="0.35">
      <c r="A523" s="21" t="s">
        <v>378</v>
      </c>
      <c r="B523" s="22" t="s">
        <v>383</v>
      </c>
      <c r="C523" s="15">
        <v>177495.66750000001</v>
      </c>
      <c r="D523" s="15">
        <v>15050.7</v>
      </c>
      <c r="E523" s="15">
        <v>55285.207500000004</v>
      </c>
      <c r="F523" s="15">
        <v>107159.76</v>
      </c>
    </row>
    <row r="524" spans="1:6" x14ac:dyDescent="0.35">
      <c r="A524" s="21" t="s">
        <v>378</v>
      </c>
      <c r="B524" s="22" t="s">
        <v>384</v>
      </c>
      <c r="C524" s="15">
        <v>109760.9915</v>
      </c>
      <c r="D524" s="15">
        <v>4341.1244999999999</v>
      </c>
      <c r="E524" s="15">
        <v>77199.885000000009</v>
      </c>
      <c r="F524" s="15">
        <v>28219.982</v>
      </c>
    </row>
    <row r="525" spans="1:6" x14ac:dyDescent="0.35">
      <c r="A525" s="21" t="s">
        <v>378</v>
      </c>
      <c r="B525" s="22" t="s">
        <v>385</v>
      </c>
      <c r="C525" s="15">
        <v>180998.45900000003</v>
      </c>
      <c r="D525" s="15">
        <v>17614.579000000002</v>
      </c>
      <c r="E525" s="15">
        <v>136962.84000000003</v>
      </c>
      <c r="F525" s="15">
        <v>26421.040000000001</v>
      </c>
    </row>
    <row r="526" spans="1:6" ht="29" x14ac:dyDescent="0.35">
      <c r="A526" s="21" t="s">
        <v>378</v>
      </c>
      <c r="B526" s="22" t="s">
        <v>936</v>
      </c>
      <c r="C526" s="15">
        <v>50565.711999999992</v>
      </c>
      <c r="D526" s="15">
        <v>3515.9</v>
      </c>
      <c r="E526" s="15">
        <v>12103.875</v>
      </c>
      <c r="F526" s="15">
        <v>34945.936999999991</v>
      </c>
    </row>
    <row r="527" spans="1:6" x14ac:dyDescent="0.35">
      <c r="A527" s="21" t="s">
        <v>378</v>
      </c>
      <c r="B527" s="22" t="s">
        <v>386</v>
      </c>
      <c r="C527" s="15">
        <v>20284.059999999998</v>
      </c>
      <c r="D527" s="15">
        <v>5136.3200000000006</v>
      </c>
      <c r="E527" s="15">
        <v>0</v>
      </c>
      <c r="F527" s="15">
        <v>15147.74</v>
      </c>
    </row>
    <row r="528" spans="1:6" x14ac:dyDescent="0.35">
      <c r="A528" s="21" t="s">
        <v>378</v>
      </c>
      <c r="B528" s="22" t="s">
        <v>937</v>
      </c>
      <c r="C528" s="15">
        <v>79370.28300000001</v>
      </c>
      <c r="D528" s="15">
        <v>8185.3159999999989</v>
      </c>
      <c r="E528" s="15">
        <v>25148.654999999999</v>
      </c>
      <c r="F528" s="15">
        <v>46036.311999999998</v>
      </c>
    </row>
    <row r="529" spans="1:6" x14ac:dyDescent="0.35">
      <c r="A529" s="21" t="s">
        <v>378</v>
      </c>
      <c r="B529" s="22" t="s">
        <v>741</v>
      </c>
      <c r="C529" s="15">
        <v>207623.78350000002</v>
      </c>
      <c r="D529" s="15">
        <v>7927.8445000000002</v>
      </c>
      <c r="E529" s="15">
        <v>97077.645000000019</v>
      </c>
      <c r="F529" s="15">
        <v>102618.29399999999</v>
      </c>
    </row>
    <row r="530" spans="1:6" x14ac:dyDescent="0.35">
      <c r="A530" s="21" t="s">
        <v>378</v>
      </c>
      <c r="B530" s="22" t="s">
        <v>387</v>
      </c>
      <c r="C530" s="15">
        <v>432969.38310000009</v>
      </c>
      <c r="D530" s="15">
        <v>41056.472000000002</v>
      </c>
      <c r="E530" s="15">
        <v>248328.25910000002</v>
      </c>
      <c r="F530" s="15">
        <v>143584.652</v>
      </c>
    </row>
    <row r="531" spans="1:6" x14ac:dyDescent="0.35">
      <c r="A531" s="21" t="s">
        <v>388</v>
      </c>
      <c r="B531" s="22" t="s">
        <v>787</v>
      </c>
      <c r="C531" s="15">
        <v>151358.23309999998</v>
      </c>
      <c r="D531" s="15">
        <v>23075.241999999998</v>
      </c>
      <c r="E531" s="15">
        <v>128282.99109999998</v>
      </c>
      <c r="F531" s="15">
        <v>0</v>
      </c>
    </row>
    <row r="532" spans="1:6" x14ac:dyDescent="0.35">
      <c r="A532" s="21" t="s">
        <v>388</v>
      </c>
      <c r="B532" s="22" t="s">
        <v>389</v>
      </c>
      <c r="C532" s="15">
        <v>358560.43859999999</v>
      </c>
      <c r="D532" s="15">
        <v>101381.575</v>
      </c>
      <c r="E532" s="15">
        <v>251124.86360000001</v>
      </c>
      <c r="F532" s="15">
        <v>6054</v>
      </c>
    </row>
    <row r="533" spans="1:6" x14ac:dyDescent="0.35">
      <c r="A533" s="21" t="s">
        <v>388</v>
      </c>
      <c r="B533" s="22" t="s">
        <v>390</v>
      </c>
      <c r="C533" s="15">
        <v>300029.34390000009</v>
      </c>
      <c r="D533" s="15">
        <v>57149.004000000001</v>
      </c>
      <c r="E533" s="15">
        <v>239975.33990000005</v>
      </c>
      <c r="F533" s="15">
        <v>2905</v>
      </c>
    </row>
    <row r="534" spans="1:6" x14ac:dyDescent="0.35">
      <c r="A534" s="21" t="s">
        <v>388</v>
      </c>
      <c r="B534" s="22" t="s">
        <v>788</v>
      </c>
      <c r="C534" s="15">
        <v>4770</v>
      </c>
      <c r="D534" s="15">
        <v>0</v>
      </c>
      <c r="E534" s="15">
        <v>4770</v>
      </c>
      <c r="F534" s="15">
        <v>0</v>
      </c>
    </row>
    <row r="535" spans="1:6" x14ac:dyDescent="0.35">
      <c r="A535" s="21" t="s">
        <v>388</v>
      </c>
      <c r="B535" s="22" t="s">
        <v>391</v>
      </c>
      <c r="C535" s="15">
        <v>946852.5932999996</v>
      </c>
      <c r="D535" s="15">
        <v>108896.33499999999</v>
      </c>
      <c r="E535" s="15">
        <v>747193.17629999982</v>
      </c>
      <c r="F535" s="15">
        <v>90763.081999999995</v>
      </c>
    </row>
    <row r="536" spans="1:6" ht="29" x14ac:dyDescent="0.35">
      <c r="A536" s="21" t="s">
        <v>388</v>
      </c>
      <c r="B536" s="22" t="s">
        <v>392</v>
      </c>
      <c r="C536" s="15">
        <v>301784.81110000005</v>
      </c>
      <c r="D536" s="15">
        <v>28125.508000000002</v>
      </c>
      <c r="E536" s="15">
        <v>240796.16310000001</v>
      </c>
      <c r="F536" s="15">
        <v>32863.14</v>
      </c>
    </row>
    <row r="537" spans="1:6" x14ac:dyDescent="0.35">
      <c r="A537" s="21" t="s">
        <v>388</v>
      </c>
      <c r="B537" s="22" t="s">
        <v>393</v>
      </c>
      <c r="C537" s="15">
        <v>668432.36940000008</v>
      </c>
      <c r="D537" s="15">
        <v>434896.18199999997</v>
      </c>
      <c r="E537" s="15">
        <v>165331.66740000001</v>
      </c>
      <c r="F537" s="15">
        <v>68204.52</v>
      </c>
    </row>
    <row r="538" spans="1:6" x14ac:dyDescent="0.35">
      <c r="A538" s="21" t="s">
        <v>388</v>
      </c>
      <c r="B538" s="22" t="s">
        <v>394</v>
      </c>
      <c r="C538" s="15">
        <v>255001.65840000004</v>
      </c>
      <c r="D538" s="15">
        <v>56591.270000000004</v>
      </c>
      <c r="E538" s="15">
        <v>161516.78839999999</v>
      </c>
      <c r="F538" s="15">
        <v>36893.599999999999</v>
      </c>
    </row>
    <row r="539" spans="1:6" x14ac:dyDescent="0.35">
      <c r="A539" s="21" t="s">
        <v>388</v>
      </c>
      <c r="B539" s="22" t="s">
        <v>395</v>
      </c>
      <c r="C539" s="15">
        <v>613846.88600000006</v>
      </c>
      <c r="D539" s="15">
        <v>121265.29999999999</v>
      </c>
      <c r="E539" s="15">
        <v>265822.85799999995</v>
      </c>
      <c r="F539" s="15">
        <v>226758.728</v>
      </c>
    </row>
    <row r="540" spans="1:6" x14ac:dyDescent="0.35">
      <c r="A540" s="21" t="s">
        <v>388</v>
      </c>
      <c r="B540" s="22" t="s">
        <v>396</v>
      </c>
      <c r="C540" s="15">
        <v>90678.553</v>
      </c>
      <c r="D540" s="15">
        <v>14647.5</v>
      </c>
      <c r="E540" s="15">
        <v>62917.053</v>
      </c>
      <c r="F540" s="15">
        <v>13114</v>
      </c>
    </row>
    <row r="541" spans="1:6" x14ac:dyDescent="0.35">
      <c r="A541" s="21" t="s">
        <v>388</v>
      </c>
      <c r="B541" s="22" t="s">
        <v>397</v>
      </c>
      <c r="C541" s="15">
        <v>67324.950000000012</v>
      </c>
      <c r="D541" s="15">
        <v>0</v>
      </c>
      <c r="E541" s="15">
        <v>67324.950000000012</v>
      </c>
      <c r="F541" s="15">
        <v>0</v>
      </c>
    </row>
    <row r="542" spans="1:6" x14ac:dyDescent="0.35">
      <c r="A542" s="21" t="s">
        <v>388</v>
      </c>
      <c r="B542" s="22" t="s">
        <v>398</v>
      </c>
      <c r="C542" s="15">
        <v>332861.3876999999</v>
      </c>
      <c r="D542" s="15">
        <v>72231.228000000003</v>
      </c>
      <c r="E542" s="15">
        <v>206404.24170000001</v>
      </c>
      <c r="F542" s="15">
        <v>54225.918000000005</v>
      </c>
    </row>
    <row r="543" spans="1:6" x14ac:dyDescent="0.35">
      <c r="A543" s="21" t="s">
        <v>388</v>
      </c>
      <c r="B543" s="22" t="s">
        <v>789</v>
      </c>
      <c r="C543" s="15">
        <v>373530.25150000001</v>
      </c>
      <c r="D543" s="15">
        <v>63263.361999999994</v>
      </c>
      <c r="E543" s="15">
        <v>235564.20750000002</v>
      </c>
      <c r="F543" s="15">
        <v>74702.682000000015</v>
      </c>
    </row>
    <row r="544" spans="1:6" x14ac:dyDescent="0.35">
      <c r="A544" s="21" t="s">
        <v>388</v>
      </c>
      <c r="B544" s="22" t="s">
        <v>399</v>
      </c>
      <c r="C544" s="15">
        <v>243303.50710000002</v>
      </c>
      <c r="D544" s="15">
        <v>37427.718999999997</v>
      </c>
      <c r="E544" s="15">
        <v>165615.78810000001</v>
      </c>
      <c r="F544" s="15">
        <v>40260</v>
      </c>
    </row>
    <row r="545" spans="1:6" x14ac:dyDescent="0.35">
      <c r="A545" s="21" t="s">
        <v>388</v>
      </c>
      <c r="B545" s="22" t="s">
        <v>400</v>
      </c>
      <c r="C545" s="15">
        <v>307822.46950000001</v>
      </c>
      <c r="D545" s="15">
        <v>27681.5</v>
      </c>
      <c r="E545" s="15">
        <v>259517.36950000003</v>
      </c>
      <c r="F545" s="15">
        <v>20623.599999999999</v>
      </c>
    </row>
    <row r="546" spans="1:6" x14ac:dyDescent="0.35">
      <c r="A546" s="21" t="s">
        <v>388</v>
      </c>
      <c r="B546" s="22" t="s">
        <v>401</v>
      </c>
      <c r="C546" s="15">
        <v>35752.8465</v>
      </c>
      <c r="D546" s="15">
        <v>0</v>
      </c>
      <c r="E546" s="15">
        <v>35752.8465</v>
      </c>
      <c r="F546" s="15">
        <v>0</v>
      </c>
    </row>
    <row r="547" spans="1:6" x14ac:dyDescent="0.35">
      <c r="A547" s="21" t="s">
        <v>388</v>
      </c>
      <c r="B547" s="22" t="s">
        <v>790</v>
      </c>
      <c r="C547" s="15">
        <v>210876.7377</v>
      </c>
      <c r="D547" s="15">
        <v>60435.05</v>
      </c>
      <c r="E547" s="15">
        <v>117485.68769999999</v>
      </c>
      <c r="F547" s="15">
        <v>32956</v>
      </c>
    </row>
    <row r="548" spans="1:6" x14ac:dyDescent="0.35">
      <c r="A548" s="21" t="s">
        <v>388</v>
      </c>
      <c r="B548" s="22" t="s">
        <v>402</v>
      </c>
      <c r="C548" s="15">
        <v>734338.0811999999</v>
      </c>
      <c r="D548" s="15">
        <v>243269.87400000001</v>
      </c>
      <c r="E548" s="15">
        <v>435687.15120000002</v>
      </c>
      <c r="F548" s="15">
        <v>55381.055999999997</v>
      </c>
    </row>
    <row r="549" spans="1:6" x14ac:dyDescent="0.35">
      <c r="A549" s="21" t="s">
        <v>388</v>
      </c>
      <c r="B549" s="22" t="s">
        <v>403</v>
      </c>
      <c r="C549" s="15">
        <v>674974.23119999981</v>
      </c>
      <c r="D549" s="15">
        <v>88076.95</v>
      </c>
      <c r="E549" s="15">
        <v>539238.86120000004</v>
      </c>
      <c r="F549" s="15">
        <v>47658.42</v>
      </c>
    </row>
    <row r="550" spans="1:6" x14ac:dyDescent="0.35">
      <c r="A550" s="21" t="s">
        <v>388</v>
      </c>
      <c r="B550" s="22" t="s">
        <v>404</v>
      </c>
      <c r="C550" s="15">
        <v>293760.77400000003</v>
      </c>
      <c r="D550" s="15">
        <v>31332.34</v>
      </c>
      <c r="E550" s="15">
        <v>245791.834</v>
      </c>
      <c r="F550" s="15">
        <v>16636.599999999999</v>
      </c>
    </row>
    <row r="551" spans="1:6" x14ac:dyDescent="0.35">
      <c r="A551" s="21" t="s">
        <v>388</v>
      </c>
      <c r="B551" s="22" t="s">
        <v>405</v>
      </c>
      <c r="C551" s="15">
        <v>268758.36040000006</v>
      </c>
      <c r="D551" s="15">
        <v>91499.199999999997</v>
      </c>
      <c r="E551" s="15">
        <v>177259.16040000002</v>
      </c>
      <c r="F551" s="15">
        <v>0</v>
      </c>
    </row>
    <row r="552" spans="1:6" x14ac:dyDescent="0.35">
      <c r="A552" s="21" t="s">
        <v>388</v>
      </c>
      <c r="B552" s="22" t="s">
        <v>406</v>
      </c>
      <c r="C552" s="15">
        <v>264639.60199999996</v>
      </c>
      <c r="D552" s="15">
        <v>3959.6130000000003</v>
      </c>
      <c r="E552" s="15">
        <v>255450.989</v>
      </c>
      <c r="F552" s="15">
        <v>5229</v>
      </c>
    </row>
    <row r="553" spans="1:6" x14ac:dyDescent="0.35">
      <c r="A553" s="21" t="s">
        <v>388</v>
      </c>
      <c r="B553" s="22" t="s">
        <v>407</v>
      </c>
      <c r="C553" s="15">
        <v>343087.34070000006</v>
      </c>
      <c r="D553" s="15">
        <v>39883.302000000003</v>
      </c>
      <c r="E553" s="15">
        <v>260771.44270000001</v>
      </c>
      <c r="F553" s="15">
        <v>42432.596000000005</v>
      </c>
    </row>
    <row r="554" spans="1:6" x14ac:dyDescent="0.35">
      <c r="A554" s="21" t="s">
        <v>388</v>
      </c>
      <c r="B554" s="22" t="s">
        <v>791</v>
      </c>
      <c r="C554" s="15">
        <v>220769.67269999997</v>
      </c>
      <c r="D554" s="15">
        <v>84287.372000000003</v>
      </c>
      <c r="E554" s="15">
        <v>122471.9007</v>
      </c>
      <c r="F554" s="15">
        <v>14010.400000000001</v>
      </c>
    </row>
    <row r="555" spans="1:6" x14ac:dyDescent="0.35">
      <c r="A555" s="21" t="s">
        <v>388</v>
      </c>
      <c r="B555" s="22" t="s">
        <v>792</v>
      </c>
      <c r="C555" s="15">
        <v>443912.03810000001</v>
      </c>
      <c r="D555" s="15">
        <v>208511.6</v>
      </c>
      <c r="E555" s="15">
        <v>208256.63810000001</v>
      </c>
      <c r="F555" s="15">
        <v>27143.8</v>
      </c>
    </row>
    <row r="556" spans="1:6" x14ac:dyDescent="0.35">
      <c r="A556" s="21" t="s">
        <v>388</v>
      </c>
      <c r="B556" s="22" t="s">
        <v>408</v>
      </c>
      <c r="C556" s="15">
        <v>18270</v>
      </c>
      <c r="D556" s="15">
        <v>0</v>
      </c>
      <c r="E556" s="15">
        <v>18270</v>
      </c>
      <c r="F556" s="15">
        <v>0</v>
      </c>
    </row>
    <row r="557" spans="1:6" x14ac:dyDescent="0.35">
      <c r="A557" s="21" t="s">
        <v>388</v>
      </c>
      <c r="B557" s="22" t="s">
        <v>409</v>
      </c>
      <c r="C557" s="15">
        <v>73625.822499999995</v>
      </c>
      <c r="D557" s="15">
        <v>300.7</v>
      </c>
      <c r="E557" s="15">
        <v>31976.122500000001</v>
      </c>
      <c r="F557" s="15">
        <v>41349</v>
      </c>
    </row>
    <row r="558" spans="1:6" ht="29" x14ac:dyDescent="0.35">
      <c r="A558" s="21" t="s">
        <v>388</v>
      </c>
      <c r="B558" s="22" t="s">
        <v>410</v>
      </c>
      <c r="C558" s="15">
        <v>791867.18019999994</v>
      </c>
      <c r="D558" s="15">
        <v>557434.1</v>
      </c>
      <c r="E558" s="15">
        <v>195077.38420000003</v>
      </c>
      <c r="F558" s="15">
        <v>39355.695999999996</v>
      </c>
    </row>
    <row r="559" spans="1:6" x14ac:dyDescent="0.35">
      <c r="A559" s="21" t="s">
        <v>388</v>
      </c>
      <c r="B559" s="22" t="s">
        <v>411</v>
      </c>
      <c r="C559" s="15">
        <v>215319.28590000002</v>
      </c>
      <c r="D559" s="15">
        <v>33430.198000000004</v>
      </c>
      <c r="E559" s="15">
        <v>147150.68790000002</v>
      </c>
      <c r="F559" s="15">
        <v>34738.400000000001</v>
      </c>
    </row>
    <row r="560" spans="1:6" x14ac:dyDescent="0.35">
      <c r="A560" s="21" t="s">
        <v>388</v>
      </c>
      <c r="B560" s="22" t="s">
        <v>793</v>
      </c>
      <c r="C560" s="15">
        <v>299979.31370000006</v>
      </c>
      <c r="D560" s="15">
        <v>63057.487000000001</v>
      </c>
      <c r="E560" s="15">
        <v>173509.1067</v>
      </c>
      <c r="F560" s="15">
        <v>63412.72</v>
      </c>
    </row>
    <row r="561" spans="1:6" x14ac:dyDescent="0.35">
      <c r="A561" s="21" t="s">
        <v>412</v>
      </c>
      <c r="B561" s="22" t="s">
        <v>413</v>
      </c>
      <c r="C561" s="15">
        <v>13584.450500000001</v>
      </c>
      <c r="D561" s="15">
        <v>10073.950500000001</v>
      </c>
      <c r="E561" s="15">
        <v>3510.5</v>
      </c>
      <c r="F561" s="15">
        <v>0</v>
      </c>
    </row>
    <row r="562" spans="1:6" x14ac:dyDescent="0.35">
      <c r="A562" s="21" t="s">
        <v>412</v>
      </c>
      <c r="B562" s="22" t="s">
        <v>794</v>
      </c>
      <c r="C562" s="15">
        <v>127811.45150000001</v>
      </c>
      <c r="D562" s="15">
        <v>83693.890000000014</v>
      </c>
      <c r="E562" s="15">
        <v>35417.587499999994</v>
      </c>
      <c r="F562" s="15">
        <v>8699.9740000000002</v>
      </c>
    </row>
    <row r="563" spans="1:6" x14ac:dyDescent="0.35">
      <c r="A563" s="21" t="s">
        <v>412</v>
      </c>
      <c r="B563" s="22" t="s">
        <v>414</v>
      </c>
      <c r="C563" s="15">
        <v>55859.8</v>
      </c>
      <c r="D563" s="15">
        <v>38518.125999999997</v>
      </c>
      <c r="E563" s="15">
        <v>17341.673999999999</v>
      </c>
      <c r="F563" s="15">
        <v>0</v>
      </c>
    </row>
    <row r="564" spans="1:6" x14ac:dyDescent="0.35">
      <c r="A564" s="21" t="s">
        <v>412</v>
      </c>
      <c r="B564" s="22" t="s">
        <v>415</v>
      </c>
      <c r="C564" s="15">
        <v>130408.13800000002</v>
      </c>
      <c r="D564" s="15">
        <v>43002.299999999996</v>
      </c>
      <c r="E564" s="15">
        <v>87298.838000000003</v>
      </c>
      <c r="F564" s="15">
        <v>107</v>
      </c>
    </row>
    <row r="565" spans="1:6" x14ac:dyDescent="0.35">
      <c r="A565" s="21" t="s">
        <v>412</v>
      </c>
      <c r="B565" s="22" t="s">
        <v>416</v>
      </c>
      <c r="C565" s="15">
        <v>79490.896999999997</v>
      </c>
      <c r="D565" s="15">
        <v>52399.923000000003</v>
      </c>
      <c r="E565" s="15">
        <v>23803.473999999998</v>
      </c>
      <c r="F565" s="15">
        <v>3287.5</v>
      </c>
    </row>
    <row r="566" spans="1:6" x14ac:dyDescent="0.35">
      <c r="A566" s="21" t="s">
        <v>412</v>
      </c>
      <c r="B566" s="22" t="s">
        <v>418</v>
      </c>
      <c r="C566" s="15">
        <v>20448.545999999998</v>
      </c>
      <c r="D566" s="15">
        <v>533.89600000000007</v>
      </c>
      <c r="E566" s="15">
        <v>19893.25</v>
      </c>
      <c r="F566" s="15">
        <v>21.4</v>
      </c>
    </row>
    <row r="567" spans="1:6" x14ac:dyDescent="0.35">
      <c r="A567" s="21" t="s">
        <v>412</v>
      </c>
      <c r="B567" s="22" t="s">
        <v>419</v>
      </c>
      <c r="C567" s="15">
        <v>657492.69700000028</v>
      </c>
      <c r="D567" s="15">
        <v>332439.73600000003</v>
      </c>
      <c r="E567" s="15">
        <v>318744.96099999989</v>
      </c>
      <c r="F567" s="15">
        <v>6308</v>
      </c>
    </row>
    <row r="568" spans="1:6" x14ac:dyDescent="0.35">
      <c r="A568" s="21" t="s">
        <v>412</v>
      </c>
      <c r="B568" s="22" t="s">
        <v>420</v>
      </c>
      <c r="C568" s="15">
        <v>240235.20149999997</v>
      </c>
      <c r="D568" s="15">
        <v>99159.643000000011</v>
      </c>
      <c r="E568" s="15">
        <v>138616.94209999999</v>
      </c>
      <c r="F568" s="15">
        <v>2458.6163999999999</v>
      </c>
    </row>
    <row r="569" spans="1:6" x14ac:dyDescent="0.35">
      <c r="A569" s="21" t="s">
        <v>412</v>
      </c>
      <c r="B569" s="22" t="s">
        <v>421</v>
      </c>
      <c r="C569" s="15">
        <v>1018149.6164000002</v>
      </c>
      <c r="D569" s="15">
        <v>535720.98399999994</v>
      </c>
      <c r="E569" s="15">
        <v>477011.21639999992</v>
      </c>
      <c r="F569" s="15">
        <v>5417.4160000000002</v>
      </c>
    </row>
    <row r="570" spans="1:6" x14ac:dyDescent="0.35">
      <c r="A570" s="21" t="s">
        <v>412</v>
      </c>
      <c r="B570" s="22" t="s">
        <v>938</v>
      </c>
      <c r="C570" s="15">
        <v>144329.78340000001</v>
      </c>
      <c r="D570" s="15">
        <v>118897.965</v>
      </c>
      <c r="E570" s="15">
        <v>25431.818400000004</v>
      </c>
      <c r="F570" s="15">
        <v>0</v>
      </c>
    </row>
    <row r="571" spans="1:6" x14ac:dyDescent="0.35">
      <c r="A571" s="21" t="s">
        <v>412</v>
      </c>
      <c r="B571" s="22" t="s">
        <v>422</v>
      </c>
      <c r="C571" s="15">
        <v>206533.98429999992</v>
      </c>
      <c r="D571" s="15">
        <v>103834.13</v>
      </c>
      <c r="E571" s="15">
        <v>102699.85429999999</v>
      </c>
      <c r="F571" s="15">
        <v>0</v>
      </c>
    </row>
    <row r="572" spans="1:6" x14ac:dyDescent="0.35">
      <c r="A572" s="21" t="s">
        <v>412</v>
      </c>
      <c r="B572" s="22" t="s">
        <v>423</v>
      </c>
      <c r="C572" s="15">
        <v>422065.48810000002</v>
      </c>
      <c r="D572" s="15">
        <v>211523.49</v>
      </c>
      <c r="E572" s="15">
        <v>210493.9381</v>
      </c>
      <c r="F572" s="15">
        <v>48.060000000000009</v>
      </c>
    </row>
    <row r="573" spans="1:6" x14ac:dyDescent="0.35">
      <c r="A573" s="21" t="s">
        <v>412</v>
      </c>
      <c r="B573" s="22" t="s">
        <v>424</v>
      </c>
      <c r="C573" s="15">
        <v>184248.85160000002</v>
      </c>
      <c r="D573" s="15">
        <v>57118.95</v>
      </c>
      <c r="E573" s="15">
        <v>117999.90159999998</v>
      </c>
      <c r="F573" s="15">
        <v>9130</v>
      </c>
    </row>
    <row r="574" spans="1:6" ht="29" x14ac:dyDescent="0.35">
      <c r="A574" s="21" t="s">
        <v>412</v>
      </c>
      <c r="B574" s="22" t="s">
        <v>795</v>
      </c>
      <c r="C574" s="15">
        <v>521023.23500000016</v>
      </c>
      <c r="D574" s="15">
        <v>149131.20499999999</v>
      </c>
      <c r="E574" s="15">
        <v>371892.03000000014</v>
      </c>
      <c r="F574" s="15">
        <v>0</v>
      </c>
    </row>
    <row r="575" spans="1:6" x14ac:dyDescent="0.35">
      <c r="A575" s="21" t="s">
        <v>412</v>
      </c>
      <c r="B575" s="22" t="s">
        <v>425</v>
      </c>
      <c r="C575" s="16"/>
      <c r="D575" s="16"/>
      <c r="E575" s="16"/>
      <c r="F575" s="16"/>
    </row>
    <row r="576" spans="1:6" x14ac:dyDescent="0.35">
      <c r="A576" s="21" t="s">
        <v>412</v>
      </c>
      <c r="B576" s="22" t="s">
        <v>426</v>
      </c>
      <c r="C576" s="15">
        <v>149156.95279999997</v>
      </c>
      <c r="D576" s="15">
        <v>83324.131000000023</v>
      </c>
      <c r="E576" s="15">
        <v>65832.821800000005</v>
      </c>
      <c r="F576" s="15">
        <v>0</v>
      </c>
    </row>
    <row r="577" spans="1:6" x14ac:dyDescent="0.35">
      <c r="A577" s="21" t="s">
        <v>412</v>
      </c>
      <c r="B577" s="22" t="s">
        <v>427</v>
      </c>
      <c r="C577" s="15">
        <v>219257.2003</v>
      </c>
      <c r="D577" s="15">
        <v>96506.252000000008</v>
      </c>
      <c r="E577" s="15">
        <v>122750.9483</v>
      </c>
      <c r="F577" s="15">
        <v>0</v>
      </c>
    </row>
    <row r="578" spans="1:6" x14ac:dyDescent="0.35">
      <c r="A578" s="21" t="s">
        <v>412</v>
      </c>
      <c r="B578" s="22" t="s">
        <v>939</v>
      </c>
      <c r="C578" s="15">
        <v>134055.50559999997</v>
      </c>
      <c r="D578" s="15">
        <v>45485.416099999988</v>
      </c>
      <c r="E578" s="15">
        <v>88570.089500000002</v>
      </c>
      <c r="F578" s="15">
        <v>0</v>
      </c>
    </row>
    <row r="579" spans="1:6" x14ac:dyDescent="0.35">
      <c r="A579" s="21" t="s">
        <v>412</v>
      </c>
      <c r="B579" s="22" t="s">
        <v>940</v>
      </c>
      <c r="C579" s="15">
        <v>472441.48550000007</v>
      </c>
      <c r="D579" s="15">
        <v>171977.283</v>
      </c>
      <c r="E579" s="15">
        <v>300128.96650000004</v>
      </c>
      <c r="F579" s="15">
        <v>335.23599999999999</v>
      </c>
    </row>
    <row r="580" spans="1:6" x14ac:dyDescent="0.35">
      <c r="A580" s="21" t="s">
        <v>412</v>
      </c>
      <c r="B580" s="22" t="s">
        <v>428</v>
      </c>
      <c r="C580" s="15">
        <v>177222.26670000001</v>
      </c>
      <c r="D580" s="15">
        <v>105493.41599999998</v>
      </c>
      <c r="E580" s="15">
        <v>71728.85070000001</v>
      </c>
      <c r="F580" s="15">
        <v>0</v>
      </c>
    </row>
    <row r="581" spans="1:6" x14ac:dyDescent="0.35">
      <c r="A581" s="21" t="s">
        <v>412</v>
      </c>
      <c r="B581" s="22" t="s">
        <v>941</v>
      </c>
      <c r="C581" s="15">
        <v>156823.34079999998</v>
      </c>
      <c r="D581" s="15">
        <v>65492.553000000014</v>
      </c>
      <c r="E581" s="15">
        <v>87346.787800000006</v>
      </c>
      <c r="F581" s="15">
        <v>3984</v>
      </c>
    </row>
    <row r="582" spans="1:6" x14ac:dyDescent="0.35">
      <c r="A582" s="21" t="s">
        <v>412</v>
      </c>
      <c r="B582" s="22" t="s">
        <v>429</v>
      </c>
      <c r="C582" s="15">
        <v>11554.4</v>
      </c>
      <c r="D582" s="15">
        <v>11554.4</v>
      </c>
      <c r="E582" s="15">
        <v>0</v>
      </c>
      <c r="F582" s="15">
        <v>0</v>
      </c>
    </row>
    <row r="583" spans="1:6" x14ac:dyDescent="0.35">
      <c r="A583" s="21" t="s">
        <v>412</v>
      </c>
      <c r="B583" s="22" t="s">
        <v>430</v>
      </c>
      <c r="C583" s="15">
        <v>64011.198100000009</v>
      </c>
      <c r="D583" s="15">
        <v>50962.068100000004</v>
      </c>
      <c r="E583" s="15">
        <v>13032</v>
      </c>
      <c r="F583" s="15">
        <v>17.130000000000003</v>
      </c>
    </row>
    <row r="584" spans="1:6" ht="29" x14ac:dyDescent="0.35">
      <c r="A584" s="21" t="s">
        <v>412</v>
      </c>
      <c r="B584" s="22" t="s">
        <v>942</v>
      </c>
      <c r="C584" s="15">
        <v>77618.511899999998</v>
      </c>
      <c r="D584" s="15">
        <v>48380.033499999998</v>
      </c>
      <c r="E584" s="15">
        <v>26748.4784</v>
      </c>
      <c r="F584" s="15">
        <v>2490</v>
      </c>
    </row>
    <row r="585" spans="1:6" ht="29" x14ac:dyDescent="0.35">
      <c r="A585" s="21" t="s">
        <v>412</v>
      </c>
      <c r="B585" s="22" t="s">
        <v>431</v>
      </c>
      <c r="C585" s="15">
        <v>408464.95759999991</v>
      </c>
      <c r="D585" s="15">
        <v>166870.76900000003</v>
      </c>
      <c r="E585" s="15">
        <v>241594.18859999996</v>
      </c>
      <c r="F585" s="15">
        <v>0</v>
      </c>
    </row>
    <row r="586" spans="1:6" x14ac:dyDescent="0.35">
      <c r="A586" s="21" t="s">
        <v>412</v>
      </c>
      <c r="B586" s="22" t="s">
        <v>796</v>
      </c>
      <c r="C586" s="15">
        <v>160541.35350000003</v>
      </c>
      <c r="D586" s="15">
        <v>55030.114000000001</v>
      </c>
      <c r="E586" s="15">
        <v>105511.2395</v>
      </c>
      <c r="F586" s="15">
        <v>0</v>
      </c>
    </row>
    <row r="587" spans="1:6" ht="29" x14ac:dyDescent="0.35">
      <c r="A587" s="21" t="s">
        <v>412</v>
      </c>
      <c r="B587" s="22" t="s">
        <v>943</v>
      </c>
      <c r="C587" s="16"/>
      <c r="D587" s="16"/>
      <c r="E587" s="16"/>
      <c r="F587" s="16"/>
    </row>
    <row r="588" spans="1:6" x14ac:dyDescent="0.35">
      <c r="A588" s="21" t="s">
        <v>412</v>
      </c>
      <c r="B588" s="22" t="s">
        <v>944</v>
      </c>
      <c r="C588" s="15">
        <v>120375.1315</v>
      </c>
      <c r="D588" s="15">
        <v>84214.875</v>
      </c>
      <c r="E588" s="15">
        <v>36160.256500000003</v>
      </c>
      <c r="F588" s="15">
        <v>0</v>
      </c>
    </row>
    <row r="589" spans="1:6" x14ac:dyDescent="0.35">
      <c r="A589" s="21" t="s">
        <v>412</v>
      </c>
      <c r="B589" s="22" t="s">
        <v>945</v>
      </c>
      <c r="C589" s="15">
        <v>118576.912</v>
      </c>
      <c r="D589" s="15">
        <v>18277.685000000001</v>
      </c>
      <c r="E589" s="15">
        <v>100235.107</v>
      </c>
      <c r="F589" s="15">
        <v>64.12</v>
      </c>
    </row>
    <row r="590" spans="1:6" ht="29" x14ac:dyDescent="0.35">
      <c r="A590" s="21" t="s">
        <v>412</v>
      </c>
      <c r="B590" s="22" t="s">
        <v>797</v>
      </c>
      <c r="C590" s="15">
        <v>100294.32400000001</v>
      </c>
      <c r="D590" s="15">
        <v>72522.361999999994</v>
      </c>
      <c r="E590" s="15">
        <v>27008.362000000001</v>
      </c>
      <c r="F590" s="15">
        <v>763.6</v>
      </c>
    </row>
    <row r="591" spans="1:6" x14ac:dyDescent="0.35">
      <c r="A591" s="21" t="s">
        <v>412</v>
      </c>
      <c r="B591" s="22" t="s">
        <v>740</v>
      </c>
      <c r="C591" s="15">
        <v>100590.70499999999</v>
      </c>
      <c r="D591" s="15">
        <v>31197.775500000003</v>
      </c>
      <c r="E591" s="15">
        <v>66497.922500000001</v>
      </c>
      <c r="F591" s="15">
        <v>2895.0070000000001</v>
      </c>
    </row>
    <row r="592" spans="1:6" x14ac:dyDescent="0.35">
      <c r="A592" s="21" t="s">
        <v>412</v>
      </c>
      <c r="B592" s="22" t="s">
        <v>432</v>
      </c>
      <c r="C592" s="15">
        <v>28912.187500000004</v>
      </c>
      <c r="D592" s="15">
        <v>7044.4405000000006</v>
      </c>
      <c r="E592" s="15">
        <v>21867.746999999999</v>
      </c>
      <c r="F592" s="15">
        <v>0</v>
      </c>
    </row>
    <row r="593" spans="1:6" ht="29" x14ac:dyDescent="0.35">
      <c r="A593" s="21" t="s">
        <v>412</v>
      </c>
      <c r="B593" s="22" t="s">
        <v>798</v>
      </c>
      <c r="C593" s="15">
        <v>60149.146000000008</v>
      </c>
      <c r="D593" s="15">
        <v>20601.555</v>
      </c>
      <c r="E593" s="15">
        <v>22791.300999999999</v>
      </c>
      <c r="F593" s="15">
        <v>16756.29</v>
      </c>
    </row>
    <row r="594" spans="1:6" x14ac:dyDescent="0.35">
      <c r="A594" s="21" t="s">
        <v>412</v>
      </c>
      <c r="B594" s="22" t="s">
        <v>946</v>
      </c>
      <c r="C594" s="15">
        <v>40412.450299999997</v>
      </c>
      <c r="D594" s="15">
        <v>24719.843000000004</v>
      </c>
      <c r="E594" s="15">
        <v>14967.759300000002</v>
      </c>
      <c r="F594" s="15">
        <v>724.84800000000007</v>
      </c>
    </row>
    <row r="595" spans="1:6" ht="29" x14ac:dyDescent="0.35">
      <c r="A595" s="21" t="s">
        <v>412</v>
      </c>
      <c r="B595" s="22" t="s">
        <v>947</v>
      </c>
      <c r="C595" s="15">
        <v>141129.93589999998</v>
      </c>
      <c r="D595" s="15">
        <v>46008.351000000002</v>
      </c>
      <c r="E595" s="15">
        <v>95121.584900000002</v>
      </c>
      <c r="F595" s="15">
        <v>0</v>
      </c>
    </row>
    <row r="596" spans="1:6" ht="29" x14ac:dyDescent="0.35">
      <c r="A596" s="21" t="s">
        <v>412</v>
      </c>
      <c r="B596" s="22" t="s">
        <v>948</v>
      </c>
      <c r="C596" s="15">
        <v>138852.66269999999</v>
      </c>
      <c r="D596" s="15">
        <v>58195.82</v>
      </c>
      <c r="E596" s="15">
        <v>80656.842700000008</v>
      </c>
      <c r="F596" s="15">
        <v>0</v>
      </c>
    </row>
    <row r="597" spans="1:6" ht="29" x14ac:dyDescent="0.35">
      <c r="A597" s="21" t="s">
        <v>412</v>
      </c>
      <c r="B597" s="22" t="s">
        <v>949</v>
      </c>
      <c r="C597" s="15">
        <v>142338.00699999995</v>
      </c>
      <c r="D597" s="15">
        <v>100989.11199999999</v>
      </c>
      <c r="E597" s="15">
        <v>41348.895000000004</v>
      </c>
      <c r="F597" s="15">
        <v>0</v>
      </c>
    </row>
    <row r="598" spans="1:6" x14ac:dyDescent="0.35">
      <c r="A598" s="21" t="s">
        <v>412</v>
      </c>
      <c r="B598" s="22" t="s">
        <v>433</v>
      </c>
      <c r="C598" s="15">
        <v>59758.264199999998</v>
      </c>
      <c r="D598" s="15">
        <v>20928.5425</v>
      </c>
      <c r="E598" s="15">
        <v>38829.721699999995</v>
      </c>
      <c r="F598" s="15">
        <v>0</v>
      </c>
    </row>
    <row r="599" spans="1:6" x14ac:dyDescent="0.35">
      <c r="A599" s="21" t="s">
        <v>412</v>
      </c>
      <c r="B599" s="22" t="s">
        <v>434</v>
      </c>
      <c r="C599" s="15">
        <v>95078.770499999999</v>
      </c>
      <c r="D599" s="15">
        <v>62479.107999999993</v>
      </c>
      <c r="E599" s="15">
        <v>31949.662499999999</v>
      </c>
      <c r="F599" s="15">
        <v>650</v>
      </c>
    </row>
    <row r="600" spans="1:6" x14ac:dyDescent="0.35">
      <c r="A600" s="21" t="s">
        <v>412</v>
      </c>
      <c r="B600" s="22" t="s">
        <v>435</v>
      </c>
      <c r="C600" s="15">
        <v>21490.120000000003</v>
      </c>
      <c r="D600" s="15">
        <v>17836.12</v>
      </c>
      <c r="E600" s="15">
        <v>3654</v>
      </c>
      <c r="F600" s="15">
        <v>0</v>
      </c>
    </row>
    <row r="601" spans="1:6" x14ac:dyDescent="0.35">
      <c r="A601" s="21" t="s">
        <v>412</v>
      </c>
      <c r="B601" s="22" t="s">
        <v>436</v>
      </c>
      <c r="C601" s="15">
        <v>171465.66510000001</v>
      </c>
      <c r="D601" s="15">
        <v>37135.378999999986</v>
      </c>
      <c r="E601" s="15">
        <v>133827.81409999999</v>
      </c>
      <c r="F601" s="15">
        <v>502.47199999999998</v>
      </c>
    </row>
    <row r="602" spans="1:6" x14ac:dyDescent="0.35">
      <c r="A602" s="21" t="s">
        <v>412</v>
      </c>
      <c r="B602" s="22" t="s">
        <v>437</v>
      </c>
      <c r="C602" s="15">
        <v>297096.51539999997</v>
      </c>
      <c r="D602" s="15">
        <v>117464.43099999998</v>
      </c>
      <c r="E602" s="15">
        <v>169760.08439999996</v>
      </c>
      <c r="F602" s="15">
        <v>9872</v>
      </c>
    </row>
    <row r="603" spans="1:6" x14ac:dyDescent="0.35">
      <c r="A603" s="21" t="s">
        <v>412</v>
      </c>
      <c r="B603" s="22" t="s">
        <v>950</v>
      </c>
      <c r="C603" s="15">
        <v>100073.71250000001</v>
      </c>
      <c r="D603" s="15">
        <v>57567.982000000004</v>
      </c>
      <c r="E603" s="15">
        <v>42505.730499999998</v>
      </c>
      <c r="F603" s="15">
        <v>0</v>
      </c>
    </row>
    <row r="604" spans="1:6" x14ac:dyDescent="0.35">
      <c r="A604" s="21" t="s">
        <v>412</v>
      </c>
      <c r="B604" s="22" t="s">
        <v>438</v>
      </c>
      <c r="C604" s="15">
        <v>102439.49249999999</v>
      </c>
      <c r="D604" s="15">
        <v>72491.22</v>
      </c>
      <c r="E604" s="15">
        <v>29948.272499999999</v>
      </c>
      <c r="F604" s="15">
        <v>0</v>
      </c>
    </row>
    <row r="605" spans="1:6" x14ac:dyDescent="0.35">
      <c r="A605" s="21" t="s">
        <v>412</v>
      </c>
      <c r="B605" s="22" t="s">
        <v>439</v>
      </c>
      <c r="C605" s="15">
        <v>158293.35149999996</v>
      </c>
      <c r="D605" s="15">
        <v>26344.072</v>
      </c>
      <c r="E605" s="15">
        <v>126969.27949999999</v>
      </c>
      <c r="F605" s="15">
        <v>4980</v>
      </c>
    </row>
    <row r="606" spans="1:6" x14ac:dyDescent="0.35">
      <c r="A606" s="21" t="s">
        <v>412</v>
      </c>
      <c r="B606" s="22" t="s">
        <v>799</v>
      </c>
      <c r="C606" s="15">
        <v>155992.02929999999</v>
      </c>
      <c r="D606" s="15">
        <v>111681.53300000001</v>
      </c>
      <c r="E606" s="15">
        <v>44031.546300000002</v>
      </c>
      <c r="F606" s="15">
        <v>278.95000000000005</v>
      </c>
    </row>
    <row r="607" spans="1:6" x14ac:dyDescent="0.35">
      <c r="A607" s="21" t="s">
        <v>412</v>
      </c>
      <c r="B607" s="22" t="s">
        <v>440</v>
      </c>
      <c r="C607" s="15">
        <v>355747.04829999997</v>
      </c>
      <c r="D607" s="15">
        <v>173226.96200000003</v>
      </c>
      <c r="E607" s="15">
        <v>176509.84630000006</v>
      </c>
      <c r="F607" s="15">
        <v>6010.24</v>
      </c>
    </row>
    <row r="608" spans="1:6" x14ac:dyDescent="0.35">
      <c r="A608" s="21" t="s">
        <v>412</v>
      </c>
      <c r="B608" s="22" t="s">
        <v>749</v>
      </c>
      <c r="C608" s="15">
        <v>33590.385800000004</v>
      </c>
      <c r="D608" s="15">
        <v>25467.173000000003</v>
      </c>
      <c r="E608" s="15">
        <v>8123.2127999999993</v>
      </c>
      <c r="F608" s="15">
        <v>0</v>
      </c>
    </row>
    <row r="609" spans="1:6" x14ac:dyDescent="0.35">
      <c r="A609" s="21" t="s">
        <v>412</v>
      </c>
      <c r="B609" s="22" t="s">
        <v>441</v>
      </c>
      <c r="C609" s="15">
        <v>39870.595999999998</v>
      </c>
      <c r="D609" s="15">
        <v>28071.600000000006</v>
      </c>
      <c r="E609" s="15">
        <v>11798.995999999999</v>
      </c>
      <c r="F609" s="15">
        <v>0</v>
      </c>
    </row>
    <row r="610" spans="1:6" x14ac:dyDescent="0.35">
      <c r="A610" s="21" t="s">
        <v>412</v>
      </c>
      <c r="B610" s="22" t="s">
        <v>442</v>
      </c>
      <c r="C610" s="15">
        <v>32015.406999999999</v>
      </c>
      <c r="D610" s="15">
        <v>18972.055</v>
      </c>
      <c r="E610" s="15">
        <v>13043.351999999999</v>
      </c>
      <c r="F610" s="15">
        <v>0</v>
      </c>
    </row>
    <row r="611" spans="1:6" x14ac:dyDescent="0.35">
      <c r="A611" s="21" t="s">
        <v>443</v>
      </c>
      <c r="B611" s="22" t="s">
        <v>444</v>
      </c>
      <c r="C611" s="15">
        <v>126110.20330000002</v>
      </c>
      <c r="D611" s="15">
        <v>28037.110999999997</v>
      </c>
      <c r="E611" s="15">
        <v>88901.812300000005</v>
      </c>
      <c r="F611" s="15">
        <v>9171.2800000000007</v>
      </c>
    </row>
    <row r="612" spans="1:6" x14ac:dyDescent="0.35">
      <c r="A612" s="21" t="s">
        <v>443</v>
      </c>
      <c r="B612" s="22" t="s">
        <v>445</v>
      </c>
      <c r="C612" s="15">
        <v>21919.774000000001</v>
      </c>
      <c r="D612" s="15">
        <v>15374.774000000001</v>
      </c>
      <c r="E612" s="15">
        <v>6545</v>
      </c>
      <c r="F612" s="15">
        <v>0</v>
      </c>
    </row>
    <row r="613" spans="1:6" x14ac:dyDescent="0.35">
      <c r="A613" s="21" t="s">
        <v>443</v>
      </c>
      <c r="B613" s="22" t="s">
        <v>446</v>
      </c>
      <c r="C613" s="15">
        <v>142002.829</v>
      </c>
      <c r="D613" s="15">
        <v>85180.40400000001</v>
      </c>
      <c r="E613" s="15">
        <v>56822.425000000003</v>
      </c>
      <c r="F613" s="15">
        <v>0</v>
      </c>
    </row>
    <row r="614" spans="1:6" x14ac:dyDescent="0.35">
      <c r="A614" s="21" t="s">
        <v>443</v>
      </c>
      <c r="B614" s="22" t="s">
        <v>447</v>
      </c>
      <c r="C614" s="15">
        <v>69096.254499999995</v>
      </c>
      <c r="D614" s="15">
        <v>17818.8</v>
      </c>
      <c r="E614" s="15">
        <v>51262.902499999997</v>
      </c>
      <c r="F614" s="15">
        <v>14.552</v>
      </c>
    </row>
    <row r="615" spans="1:6" x14ac:dyDescent="0.35">
      <c r="A615" s="21" t="s">
        <v>443</v>
      </c>
      <c r="B615" s="22" t="s">
        <v>800</v>
      </c>
      <c r="C615" s="15">
        <v>629404.16130000004</v>
      </c>
      <c r="D615" s="15">
        <v>144467.00499999998</v>
      </c>
      <c r="E615" s="15">
        <v>381419.61670000001</v>
      </c>
      <c r="F615" s="15">
        <v>103517.5396</v>
      </c>
    </row>
    <row r="616" spans="1:6" x14ac:dyDescent="0.35">
      <c r="A616" s="21" t="s">
        <v>443</v>
      </c>
      <c r="B616" s="22" t="s">
        <v>448</v>
      </c>
      <c r="C616" s="15">
        <v>20547.005000000001</v>
      </c>
      <c r="D616" s="15">
        <v>5568.6299999999992</v>
      </c>
      <c r="E616" s="15">
        <v>14978.375</v>
      </c>
      <c r="F616" s="15">
        <v>0</v>
      </c>
    </row>
    <row r="617" spans="1:6" x14ac:dyDescent="0.35">
      <c r="A617" s="21" t="s">
        <v>443</v>
      </c>
      <c r="B617" s="22" t="s">
        <v>449</v>
      </c>
      <c r="C617" s="15">
        <v>79601.770500000013</v>
      </c>
      <c r="D617" s="15">
        <v>62734.383000000002</v>
      </c>
      <c r="E617" s="15">
        <v>16867.387500000001</v>
      </c>
      <c r="F617" s="15">
        <v>0</v>
      </c>
    </row>
    <row r="618" spans="1:6" x14ac:dyDescent="0.35">
      <c r="A618" s="21" t="s">
        <v>443</v>
      </c>
      <c r="B618" s="22" t="s">
        <v>801</v>
      </c>
      <c r="C618" s="15">
        <v>86257.919999999998</v>
      </c>
      <c r="D618" s="15">
        <v>42553.55</v>
      </c>
      <c r="E618" s="15">
        <v>43704.369999999995</v>
      </c>
      <c r="F618" s="15">
        <v>0</v>
      </c>
    </row>
    <row r="619" spans="1:6" ht="29" x14ac:dyDescent="0.35">
      <c r="A619" s="21" t="s">
        <v>443</v>
      </c>
      <c r="B619" s="22" t="s">
        <v>450</v>
      </c>
      <c r="C619" s="15">
        <v>25529.434000000001</v>
      </c>
      <c r="D619" s="15">
        <v>25529.434000000001</v>
      </c>
      <c r="E619" s="15">
        <v>0</v>
      </c>
      <c r="F619" s="15">
        <v>0</v>
      </c>
    </row>
    <row r="620" spans="1:6" x14ac:dyDescent="0.35">
      <c r="A620" s="21" t="s">
        <v>443</v>
      </c>
      <c r="B620" s="22" t="s">
        <v>451</v>
      </c>
      <c r="C620" s="15">
        <v>70304.943499999994</v>
      </c>
      <c r="D620" s="15">
        <v>53371.363499999999</v>
      </c>
      <c r="E620" s="15">
        <v>16933.580000000002</v>
      </c>
      <c r="F620" s="15">
        <v>0</v>
      </c>
    </row>
    <row r="621" spans="1:6" x14ac:dyDescent="0.35">
      <c r="A621" s="21" t="s">
        <v>443</v>
      </c>
      <c r="B621" s="22" t="s">
        <v>452</v>
      </c>
      <c r="C621" s="15">
        <v>19163.4175</v>
      </c>
      <c r="D621" s="15">
        <v>12631.617500000002</v>
      </c>
      <c r="E621" s="15">
        <v>6531.8</v>
      </c>
      <c r="F621" s="15">
        <v>0</v>
      </c>
    </row>
    <row r="622" spans="1:6" x14ac:dyDescent="0.35">
      <c r="A622" s="21" t="s">
        <v>443</v>
      </c>
      <c r="B622" s="22" t="s">
        <v>453</v>
      </c>
      <c r="C622" s="15">
        <v>38173.127500000002</v>
      </c>
      <c r="D622" s="15">
        <v>13233.79</v>
      </c>
      <c r="E622" s="15">
        <v>24939.337500000001</v>
      </c>
      <c r="F622" s="15">
        <v>0</v>
      </c>
    </row>
    <row r="623" spans="1:6" x14ac:dyDescent="0.35">
      <c r="A623" s="21" t="s">
        <v>443</v>
      </c>
      <c r="B623" s="22" t="s">
        <v>454</v>
      </c>
      <c r="C623" s="15">
        <v>114159.232</v>
      </c>
      <c r="D623" s="15">
        <v>114019.232</v>
      </c>
      <c r="E623" s="15">
        <v>0</v>
      </c>
      <c r="F623" s="15">
        <v>140</v>
      </c>
    </row>
    <row r="624" spans="1:6" x14ac:dyDescent="0.35">
      <c r="A624" s="21" t="s">
        <v>443</v>
      </c>
      <c r="B624" s="22" t="s">
        <v>455</v>
      </c>
      <c r="C624" s="15">
        <v>154702.55099999998</v>
      </c>
      <c r="D624" s="15">
        <v>121385.71699999999</v>
      </c>
      <c r="E624" s="15">
        <v>32900.121999999996</v>
      </c>
      <c r="F624" s="15">
        <v>416.71199999999999</v>
      </c>
    </row>
    <row r="625" spans="1:6" x14ac:dyDescent="0.35">
      <c r="A625" s="21" t="s">
        <v>456</v>
      </c>
      <c r="B625" s="22" t="s">
        <v>457</v>
      </c>
      <c r="C625" s="15">
        <v>28195.5095</v>
      </c>
      <c r="D625" s="15">
        <v>28195.5095</v>
      </c>
      <c r="E625" s="15">
        <v>0</v>
      </c>
      <c r="F625" s="15">
        <v>0</v>
      </c>
    </row>
    <row r="626" spans="1:6" x14ac:dyDescent="0.35">
      <c r="A626" s="21" t="s">
        <v>456</v>
      </c>
      <c r="B626" s="22" t="s">
        <v>711</v>
      </c>
      <c r="C626" s="15">
        <v>32291.860000000004</v>
      </c>
      <c r="D626" s="15">
        <v>32291.860000000004</v>
      </c>
      <c r="E626" s="15">
        <v>0</v>
      </c>
      <c r="F626" s="15">
        <v>0</v>
      </c>
    </row>
    <row r="627" spans="1:6" x14ac:dyDescent="0.35">
      <c r="A627" s="21" t="s">
        <v>456</v>
      </c>
      <c r="B627" s="22" t="s">
        <v>458</v>
      </c>
      <c r="C627" s="15">
        <v>71211.413499999995</v>
      </c>
      <c r="D627" s="15">
        <v>60023.581600000005</v>
      </c>
      <c r="E627" s="15">
        <v>11172.631899999998</v>
      </c>
      <c r="F627" s="15">
        <v>15.200000000000001</v>
      </c>
    </row>
    <row r="628" spans="1:6" x14ac:dyDescent="0.35">
      <c r="A628" s="21" t="s">
        <v>456</v>
      </c>
      <c r="B628" s="22" t="s">
        <v>459</v>
      </c>
      <c r="C628" s="15">
        <v>15279.8395</v>
      </c>
      <c r="D628" s="15">
        <v>15279.8395</v>
      </c>
      <c r="E628" s="15">
        <v>0</v>
      </c>
      <c r="F628" s="15">
        <v>0</v>
      </c>
    </row>
    <row r="629" spans="1:6" x14ac:dyDescent="0.35">
      <c r="A629" s="21" t="s">
        <v>456</v>
      </c>
      <c r="B629" s="22" t="s">
        <v>719</v>
      </c>
      <c r="C629" s="15">
        <v>4920.4155000000001</v>
      </c>
      <c r="D629" s="15">
        <v>4875.8455000000004</v>
      </c>
      <c r="E629" s="15">
        <v>0</v>
      </c>
      <c r="F629" s="15">
        <v>44.569999999999993</v>
      </c>
    </row>
    <row r="630" spans="1:6" x14ac:dyDescent="0.35">
      <c r="A630" s="21" t="s">
        <v>456</v>
      </c>
      <c r="B630" s="22" t="s">
        <v>720</v>
      </c>
      <c r="C630" s="15">
        <v>16024.247000000001</v>
      </c>
      <c r="D630" s="15">
        <v>16024.247000000001</v>
      </c>
      <c r="E630" s="15">
        <v>0</v>
      </c>
      <c r="F630" s="15">
        <v>0</v>
      </c>
    </row>
    <row r="631" spans="1:6" x14ac:dyDescent="0.35">
      <c r="A631" s="21" t="s">
        <v>456</v>
      </c>
      <c r="B631" s="22" t="s">
        <v>460</v>
      </c>
      <c r="C631" s="15">
        <v>14199.5075</v>
      </c>
      <c r="D631" s="15">
        <v>14199.5075</v>
      </c>
      <c r="E631" s="15">
        <v>0</v>
      </c>
      <c r="F631" s="15">
        <v>0</v>
      </c>
    </row>
    <row r="632" spans="1:6" x14ac:dyDescent="0.35">
      <c r="A632" s="21" t="s">
        <v>456</v>
      </c>
      <c r="B632" s="22" t="s">
        <v>725</v>
      </c>
      <c r="C632" s="15">
        <v>32490.385999999995</v>
      </c>
      <c r="D632" s="15">
        <v>32490.385999999995</v>
      </c>
      <c r="E632" s="15">
        <v>0</v>
      </c>
      <c r="F632" s="15">
        <v>0</v>
      </c>
    </row>
    <row r="633" spans="1:6" x14ac:dyDescent="0.35">
      <c r="A633" s="21" t="s">
        <v>456</v>
      </c>
      <c r="B633" s="22" t="s">
        <v>461</v>
      </c>
      <c r="C633" s="15">
        <v>12536.417500000001</v>
      </c>
      <c r="D633" s="15">
        <v>12532.137500000001</v>
      </c>
      <c r="E633" s="15">
        <v>0</v>
      </c>
      <c r="F633" s="15">
        <v>4.28</v>
      </c>
    </row>
    <row r="634" spans="1:6" x14ac:dyDescent="0.35">
      <c r="A634" s="21" t="s">
        <v>456</v>
      </c>
      <c r="B634" s="22" t="s">
        <v>728</v>
      </c>
      <c r="C634" s="15">
        <v>9659.8744999999999</v>
      </c>
      <c r="D634" s="15">
        <v>9659.8744999999999</v>
      </c>
      <c r="E634" s="15">
        <v>0</v>
      </c>
      <c r="F634" s="15">
        <v>0</v>
      </c>
    </row>
    <row r="635" spans="1:6" x14ac:dyDescent="0.35">
      <c r="A635" s="21" t="s">
        <v>456</v>
      </c>
      <c r="B635" s="22" t="s">
        <v>462</v>
      </c>
      <c r="C635" s="15">
        <v>27191.755500000007</v>
      </c>
      <c r="D635" s="15">
        <v>27191.755500000007</v>
      </c>
      <c r="E635" s="15">
        <v>0</v>
      </c>
      <c r="F635" s="15">
        <v>0</v>
      </c>
    </row>
    <row r="636" spans="1:6" x14ac:dyDescent="0.35">
      <c r="A636" s="21" t="s">
        <v>456</v>
      </c>
      <c r="B636" s="22" t="s">
        <v>463</v>
      </c>
      <c r="C636" s="15">
        <v>53978.105500000005</v>
      </c>
      <c r="D636" s="15">
        <v>53978.105500000005</v>
      </c>
      <c r="E636" s="15">
        <v>0</v>
      </c>
      <c r="F636" s="15">
        <v>0</v>
      </c>
    </row>
    <row r="637" spans="1:6" x14ac:dyDescent="0.35">
      <c r="A637" s="21" t="s">
        <v>456</v>
      </c>
      <c r="B637" s="22" t="s">
        <v>464</v>
      </c>
      <c r="C637" s="15">
        <v>98715.325000000041</v>
      </c>
      <c r="D637" s="15">
        <v>98715.325000000041</v>
      </c>
      <c r="E637" s="15">
        <v>0</v>
      </c>
      <c r="F637" s="15">
        <v>0</v>
      </c>
    </row>
    <row r="638" spans="1:6" x14ac:dyDescent="0.35">
      <c r="A638" s="21" t="s">
        <v>456</v>
      </c>
      <c r="B638" s="22" t="s">
        <v>742</v>
      </c>
      <c r="C638" s="15">
        <v>4851.7444999999998</v>
      </c>
      <c r="D638" s="15">
        <v>4808.9444999999996</v>
      </c>
      <c r="E638" s="15">
        <v>0</v>
      </c>
      <c r="F638" s="15">
        <v>42.8</v>
      </c>
    </row>
    <row r="639" spans="1:6" x14ac:dyDescent="0.35">
      <c r="A639" s="21" t="s">
        <v>456</v>
      </c>
      <c r="B639" s="22" t="s">
        <v>746</v>
      </c>
      <c r="C639" s="15">
        <v>9954.3864999999987</v>
      </c>
      <c r="D639" s="15">
        <v>9954.3864999999987</v>
      </c>
      <c r="E639" s="15">
        <v>0</v>
      </c>
      <c r="F639" s="15">
        <v>0</v>
      </c>
    </row>
    <row r="640" spans="1:6" x14ac:dyDescent="0.35">
      <c r="A640" s="21" t="s">
        <v>465</v>
      </c>
      <c r="B640" s="22" t="s">
        <v>466</v>
      </c>
      <c r="C640" s="15">
        <v>32795.512000000002</v>
      </c>
      <c r="D640" s="15">
        <v>31681.042000000005</v>
      </c>
      <c r="E640" s="15">
        <v>1114.47</v>
      </c>
      <c r="F640" s="15">
        <v>0</v>
      </c>
    </row>
    <row r="641" spans="1:6" x14ac:dyDescent="0.35">
      <c r="A641" s="21" t="s">
        <v>465</v>
      </c>
      <c r="B641" s="22" t="s">
        <v>951</v>
      </c>
      <c r="C641" s="15">
        <v>179976.18230000001</v>
      </c>
      <c r="D641" s="15">
        <v>69414.150999999998</v>
      </c>
      <c r="E641" s="15">
        <v>89801.299299999999</v>
      </c>
      <c r="F641" s="15">
        <v>20760.732</v>
      </c>
    </row>
    <row r="642" spans="1:6" x14ac:dyDescent="0.35">
      <c r="A642" s="21" t="s">
        <v>465</v>
      </c>
      <c r="B642" s="22" t="s">
        <v>952</v>
      </c>
      <c r="C642" s="15">
        <v>369411.86649999989</v>
      </c>
      <c r="D642" s="15">
        <v>162798.967</v>
      </c>
      <c r="E642" s="15">
        <v>198710.99950000006</v>
      </c>
      <c r="F642" s="15">
        <v>7901.9000000000005</v>
      </c>
    </row>
    <row r="643" spans="1:6" x14ac:dyDescent="0.35">
      <c r="A643" s="21" t="s">
        <v>465</v>
      </c>
      <c r="B643" s="22" t="s">
        <v>953</v>
      </c>
      <c r="C643" s="15">
        <v>52072.717499999999</v>
      </c>
      <c r="D643" s="15">
        <v>7923</v>
      </c>
      <c r="E643" s="15">
        <v>39321.607499999998</v>
      </c>
      <c r="F643" s="15">
        <v>4828.1100000000006</v>
      </c>
    </row>
    <row r="644" spans="1:6" x14ac:dyDescent="0.35">
      <c r="A644" s="21" t="s">
        <v>465</v>
      </c>
      <c r="B644" s="22" t="s">
        <v>954</v>
      </c>
      <c r="C644" s="15">
        <v>122432.43150000001</v>
      </c>
      <c r="D644" s="15">
        <v>51296.246999999996</v>
      </c>
      <c r="E644" s="15">
        <v>61626.364500000003</v>
      </c>
      <c r="F644" s="15">
        <v>9509.82</v>
      </c>
    </row>
    <row r="645" spans="1:6" x14ac:dyDescent="0.35">
      <c r="A645" s="21" t="s">
        <v>465</v>
      </c>
      <c r="B645" s="22" t="s">
        <v>467</v>
      </c>
      <c r="C645" s="15">
        <v>153699.17610000001</v>
      </c>
      <c r="D645" s="15">
        <v>50268.191999999995</v>
      </c>
      <c r="E645" s="15">
        <v>103430.98410000002</v>
      </c>
      <c r="F645" s="15">
        <v>0</v>
      </c>
    </row>
    <row r="646" spans="1:6" x14ac:dyDescent="0.35">
      <c r="A646" s="21" t="s">
        <v>465</v>
      </c>
      <c r="B646" s="22" t="s">
        <v>468</v>
      </c>
      <c r="C646" s="15">
        <v>61774.239999999998</v>
      </c>
      <c r="D646" s="15">
        <v>18759.935000000001</v>
      </c>
      <c r="E646" s="15">
        <v>12469.275</v>
      </c>
      <c r="F646" s="15">
        <v>30545.03</v>
      </c>
    </row>
    <row r="647" spans="1:6" x14ac:dyDescent="0.35">
      <c r="A647" s="21" t="s">
        <v>465</v>
      </c>
      <c r="B647" s="22" t="s">
        <v>469</v>
      </c>
      <c r="C647" s="15">
        <v>73139.141499999998</v>
      </c>
      <c r="D647" s="15">
        <v>30510.404999999999</v>
      </c>
      <c r="E647" s="15">
        <v>28558.664499999999</v>
      </c>
      <c r="F647" s="15">
        <v>14070.072</v>
      </c>
    </row>
    <row r="648" spans="1:6" ht="29" x14ac:dyDescent="0.35">
      <c r="A648" s="21" t="s">
        <v>465</v>
      </c>
      <c r="B648" s="22" t="s">
        <v>470</v>
      </c>
      <c r="C648" s="15">
        <v>153258.88309999998</v>
      </c>
      <c r="D648" s="15">
        <v>87916.4</v>
      </c>
      <c r="E648" s="15">
        <v>55392.983099999998</v>
      </c>
      <c r="F648" s="15">
        <v>9949.5</v>
      </c>
    </row>
    <row r="649" spans="1:6" x14ac:dyDescent="0.35">
      <c r="A649" s="21" t="s">
        <v>465</v>
      </c>
      <c r="B649" s="22" t="s">
        <v>955</v>
      </c>
      <c r="C649" s="15">
        <v>38692.7981</v>
      </c>
      <c r="D649" s="15">
        <v>18437.91</v>
      </c>
      <c r="E649" s="15">
        <v>16236.0681</v>
      </c>
      <c r="F649" s="15">
        <v>4018.8200000000006</v>
      </c>
    </row>
    <row r="650" spans="1:6" x14ac:dyDescent="0.35">
      <c r="A650" s="21" t="s">
        <v>465</v>
      </c>
      <c r="B650" s="22" t="s">
        <v>471</v>
      </c>
      <c r="C650" s="15">
        <v>362503.14499999996</v>
      </c>
      <c r="D650" s="15">
        <v>208271.41799999998</v>
      </c>
      <c r="E650" s="15">
        <v>146702.79700000002</v>
      </c>
      <c r="F650" s="15">
        <v>7528.93</v>
      </c>
    </row>
    <row r="651" spans="1:6" x14ac:dyDescent="0.35">
      <c r="A651" s="21" t="s">
        <v>472</v>
      </c>
      <c r="B651" s="22" t="s">
        <v>473</v>
      </c>
      <c r="C651" s="15">
        <v>26850.47</v>
      </c>
      <c r="D651" s="15">
        <v>8272.4500000000007</v>
      </c>
      <c r="E651" s="15">
        <v>16918.02</v>
      </c>
      <c r="F651" s="15">
        <v>1660</v>
      </c>
    </row>
    <row r="652" spans="1:6" x14ac:dyDescent="0.35">
      <c r="A652" s="21" t="s">
        <v>472</v>
      </c>
      <c r="B652" s="22" t="s">
        <v>474</v>
      </c>
      <c r="C652" s="15">
        <v>317499.61199999996</v>
      </c>
      <c r="D652" s="15">
        <v>74127.572</v>
      </c>
      <c r="E652" s="15">
        <v>241246.44999999998</v>
      </c>
      <c r="F652" s="15">
        <v>2125.5899999999997</v>
      </c>
    </row>
    <row r="653" spans="1:6" x14ac:dyDescent="0.35">
      <c r="A653" s="21" t="s">
        <v>472</v>
      </c>
      <c r="B653" s="22" t="s">
        <v>802</v>
      </c>
      <c r="C653" s="15">
        <v>501568.05049999995</v>
      </c>
      <c r="D653" s="15">
        <v>189353.99400000001</v>
      </c>
      <c r="E653" s="15">
        <v>231968.90249999997</v>
      </c>
      <c r="F653" s="15">
        <v>80245.153999999995</v>
      </c>
    </row>
    <row r="654" spans="1:6" x14ac:dyDescent="0.35">
      <c r="A654" s="21" t="s">
        <v>472</v>
      </c>
      <c r="B654" s="22" t="s">
        <v>475</v>
      </c>
      <c r="C654" s="15">
        <v>337664.41849999997</v>
      </c>
      <c r="D654" s="15">
        <v>40509.51</v>
      </c>
      <c r="E654" s="15">
        <v>221041.49249999999</v>
      </c>
      <c r="F654" s="15">
        <v>76113.415999999997</v>
      </c>
    </row>
    <row r="655" spans="1:6" x14ac:dyDescent="0.35">
      <c r="A655" s="21" t="s">
        <v>472</v>
      </c>
      <c r="B655" s="22" t="s">
        <v>854</v>
      </c>
      <c r="C655" s="16"/>
      <c r="D655" s="16"/>
      <c r="E655" s="16"/>
      <c r="F655" s="16"/>
    </row>
    <row r="656" spans="1:6" x14ac:dyDescent="0.35">
      <c r="A656" s="21" t="s">
        <v>472</v>
      </c>
      <c r="B656" s="22" t="s">
        <v>956</v>
      </c>
      <c r="C656" s="15">
        <v>135175.63500000001</v>
      </c>
      <c r="D656" s="15">
        <v>26329.4</v>
      </c>
      <c r="E656" s="15">
        <v>104696.235</v>
      </c>
      <c r="F656" s="15">
        <v>4150</v>
      </c>
    </row>
    <row r="657" spans="1:6" x14ac:dyDescent="0.35">
      <c r="A657" s="21" t="s">
        <v>472</v>
      </c>
      <c r="B657" s="22" t="s">
        <v>476</v>
      </c>
      <c r="C657" s="15">
        <v>381840.05350000004</v>
      </c>
      <c r="D657" s="15">
        <v>121331.7</v>
      </c>
      <c r="E657" s="15">
        <v>248268.35350000006</v>
      </c>
      <c r="F657" s="15">
        <v>12240</v>
      </c>
    </row>
    <row r="658" spans="1:6" x14ac:dyDescent="0.35">
      <c r="A658" s="21" t="s">
        <v>472</v>
      </c>
      <c r="B658" s="22" t="s">
        <v>477</v>
      </c>
      <c r="C658" s="15">
        <v>308111.36280000006</v>
      </c>
      <c r="D658" s="15">
        <v>104303.12</v>
      </c>
      <c r="E658" s="15">
        <v>105595.95479999999</v>
      </c>
      <c r="F658" s="15">
        <v>98212.288</v>
      </c>
    </row>
    <row r="659" spans="1:6" x14ac:dyDescent="0.35">
      <c r="A659" s="21" t="s">
        <v>472</v>
      </c>
      <c r="B659" s="22" t="s">
        <v>478</v>
      </c>
      <c r="C659" s="15">
        <v>264495.723</v>
      </c>
      <c r="D659" s="15">
        <v>8393.9320000000007</v>
      </c>
      <c r="E659" s="15">
        <v>195513.49100000001</v>
      </c>
      <c r="F659" s="15">
        <v>60588.3</v>
      </c>
    </row>
    <row r="660" spans="1:6" x14ac:dyDescent="0.35">
      <c r="A660" s="21" t="s">
        <v>472</v>
      </c>
      <c r="B660" s="22" t="s">
        <v>479</v>
      </c>
      <c r="C660" s="15">
        <v>22075.215</v>
      </c>
      <c r="D660" s="15">
        <v>6134.6399999999994</v>
      </c>
      <c r="E660" s="15">
        <v>15940.575000000001</v>
      </c>
      <c r="F660" s="15">
        <v>0</v>
      </c>
    </row>
    <row r="661" spans="1:6" x14ac:dyDescent="0.35">
      <c r="A661" s="21" t="s">
        <v>472</v>
      </c>
      <c r="B661" s="22" t="s">
        <v>480</v>
      </c>
      <c r="C661" s="15">
        <v>267688.185</v>
      </c>
      <c r="D661" s="15">
        <v>148745.96600000001</v>
      </c>
      <c r="E661" s="15">
        <v>106896.819</v>
      </c>
      <c r="F661" s="15">
        <v>12045.4</v>
      </c>
    </row>
    <row r="662" spans="1:6" x14ac:dyDescent="0.35">
      <c r="A662" s="21" t="s">
        <v>472</v>
      </c>
      <c r="B662" s="22" t="s">
        <v>481</v>
      </c>
      <c r="C662" s="15">
        <v>26250.95</v>
      </c>
      <c r="D662" s="15">
        <v>45.5</v>
      </c>
      <c r="E662" s="15">
        <v>4293.4500000000007</v>
      </c>
      <c r="F662" s="15">
        <v>21912</v>
      </c>
    </row>
    <row r="663" spans="1:6" x14ac:dyDescent="0.35">
      <c r="A663" s="21" t="s">
        <v>472</v>
      </c>
      <c r="B663" s="22" t="s">
        <v>482</v>
      </c>
      <c r="C663" s="15">
        <v>110629.155</v>
      </c>
      <c r="D663" s="15">
        <v>29135.260000000002</v>
      </c>
      <c r="E663" s="15">
        <v>58253.895000000004</v>
      </c>
      <c r="F663" s="15">
        <v>23240</v>
      </c>
    </row>
    <row r="664" spans="1:6" x14ac:dyDescent="0.35">
      <c r="A664" s="21" t="s">
        <v>472</v>
      </c>
      <c r="B664" s="22" t="s">
        <v>483</v>
      </c>
      <c r="C664" s="15">
        <v>664465.62500000012</v>
      </c>
      <c r="D664" s="15">
        <v>79039.831000000006</v>
      </c>
      <c r="E664" s="15">
        <v>467179.68900000007</v>
      </c>
      <c r="F664" s="15">
        <v>118246.10500000001</v>
      </c>
    </row>
    <row r="665" spans="1:6" x14ac:dyDescent="0.35">
      <c r="A665" s="21" t="s">
        <v>472</v>
      </c>
      <c r="B665" s="22" t="s">
        <v>484</v>
      </c>
      <c r="C665" s="15">
        <v>144761.55250000002</v>
      </c>
      <c r="D665" s="15">
        <v>18817.599999999999</v>
      </c>
      <c r="E665" s="15">
        <v>111003.9525</v>
      </c>
      <c r="F665" s="15">
        <v>14940</v>
      </c>
    </row>
    <row r="666" spans="1:6" x14ac:dyDescent="0.35">
      <c r="A666" s="21" t="s">
        <v>472</v>
      </c>
      <c r="B666" s="22" t="s">
        <v>485</v>
      </c>
      <c r="C666" s="15">
        <v>444632.76749999996</v>
      </c>
      <c r="D666" s="15">
        <v>250382.76</v>
      </c>
      <c r="E666" s="15">
        <v>117598.6075</v>
      </c>
      <c r="F666" s="15">
        <v>76651.399999999994</v>
      </c>
    </row>
    <row r="667" spans="1:6" x14ac:dyDescent="0.35">
      <c r="A667" s="21" t="s">
        <v>486</v>
      </c>
      <c r="B667" s="22" t="s">
        <v>487</v>
      </c>
      <c r="C667" s="15">
        <v>455</v>
      </c>
      <c r="D667" s="15">
        <v>455</v>
      </c>
      <c r="E667" s="15">
        <v>0</v>
      </c>
      <c r="F667" s="15">
        <v>0</v>
      </c>
    </row>
    <row r="668" spans="1:6" x14ac:dyDescent="0.35">
      <c r="A668" s="21" t="s">
        <v>486</v>
      </c>
      <c r="B668" s="22" t="s">
        <v>488</v>
      </c>
      <c r="C668" s="15">
        <v>2094.6999999999998</v>
      </c>
      <c r="D668" s="15">
        <v>2094.6999999999998</v>
      </c>
      <c r="E668" s="15">
        <v>0</v>
      </c>
      <c r="F668" s="15">
        <v>0</v>
      </c>
    </row>
    <row r="669" spans="1:6" x14ac:dyDescent="0.35">
      <c r="A669" s="21" t="s">
        <v>486</v>
      </c>
      <c r="B669" s="22" t="s">
        <v>803</v>
      </c>
      <c r="C669" s="15">
        <v>46704.4</v>
      </c>
      <c r="D669" s="15">
        <v>1619.8</v>
      </c>
      <c r="E669" s="15">
        <v>6732</v>
      </c>
      <c r="F669" s="15">
        <v>38352.6</v>
      </c>
    </row>
    <row r="670" spans="1:6" x14ac:dyDescent="0.35">
      <c r="A670" s="21" t="s">
        <v>486</v>
      </c>
      <c r="B670" s="22" t="s">
        <v>855</v>
      </c>
      <c r="C670" s="16"/>
      <c r="D670" s="16"/>
      <c r="E670" s="16"/>
      <c r="F670" s="16"/>
    </row>
    <row r="671" spans="1:6" ht="29" x14ac:dyDescent="0.35">
      <c r="A671" s="21" t="s">
        <v>486</v>
      </c>
      <c r="B671" s="22" t="s">
        <v>489</v>
      </c>
      <c r="C671" s="15">
        <v>9790.7530000000006</v>
      </c>
      <c r="D671" s="15">
        <v>6960.0529999999999</v>
      </c>
      <c r="E671" s="15">
        <v>2830.7</v>
      </c>
      <c r="F671" s="15">
        <v>0</v>
      </c>
    </row>
    <row r="672" spans="1:6" x14ac:dyDescent="0.35">
      <c r="A672" s="21" t="s">
        <v>486</v>
      </c>
      <c r="B672" s="22" t="s">
        <v>490</v>
      </c>
      <c r="C672" s="15">
        <v>4847.7862000000005</v>
      </c>
      <c r="D672" s="15">
        <v>616.5</v>
      </c>
      <c r="E672" s="15">
        <v>4217.8962000000001</v>
      </c>
      <c r="F672" s="15">
        <v>13.39</v>
      </c>
    </row>
    <row r="673" spans="1:6" x14ac:dyDescent="0.35">
      <c r="A673" s="21" t="s">
        <v>486</v>
      </c>
      <c r="B673" s="22" t="s">
        <v>491</v>
      </c>
      <c r="C673" s="15">
        <v>7266.8</v>
      </c>
      <c r="D673" s="15">
        <v>0</v>
      </c>
      <c r="E673" s="15">
        <v>7266.8</v>
      </c>
      <c r="F673" s="15">
        <v>0</v>
      </c>
    </row>
    <row r="674" spans="1:6" x14ac:dyDescent="0.35">
      <c r="A674" s="21" t="s">
        <v>486</v>
      </c>
      <c r="B674" s="22" t="s">
        <v>492</v>
      </c>
      <c r="C674" s="15">
        <v>63.8</v>
      </c>
      <c r="D674" s="15">
        <v>63.8</v>
      </c>
      <c r="E674" s="15">
        <v>0</v>
      </c>
      <c r="F674" s="15">
        <v>0</v>
      </c>
    </row>
    <row r="675" spans="1:6" x14ac:dyDescent="0.35">
      <c r="A675" s="21" t="s">
        <v>486</v>
      </c>
      <c r="B675" s="22" t="s">
        <v>493</v>
      </c>
      <c r="C675" s="15">
        <v>0</v>
      </c>
      <c r="D675" s="15">
        <v>0</v>
      </c>
      <c r="E675" s="15">
        <v>0</v>
      </c>
      <c r="F675" s="15">
        <v>0</v>
      </c>
    </row>
    <row r="676" spans="1:6" x14ac:dyDescent="0.35">
      <c r="A676" s="21" t="s">
        <v>486</v>
      </c>
      <c r="B676" s="22" t="s">
        <v>494</v>
      </c>
      <c r="C676" s="15">
        <v>0</v>
      </c>
      <c r="D676" s="15">
        <v>0</v>
      </c>
      <c r="E676" s="15">
        <v>0</v>
      </c>
      <c r="F676" s="15">
        <v>0</v>
      </c>
    </row>
    <row r="677" spans="1:6" x14ac:dyDescent="0.35">
      <c r="A677" s="21" t="s">
        <v>486</v>
      </c>
      <c r="B677" s="22" t="s">
        <v>804</v>
      </c>
      <c r="C677" s="15">
        <v>43288.916000000005</v>
      </c>
      <c r="D677" s="15">
        <v>15724.3</v>
      </c>
      <c r="E677" s="15">
        <v>9135</v>
      </c>
      <c r="F677" s="15">
        <v>18429.616000000002</v>
      </c>
    </row>
    <row r="678" spans="1:6" x14ac:dyDescent="0.35">
      <c r="A678" s="21" t="s">
        <v>486</v>
      </c>
      <c r="B678" s="22" t="s">
        <v>495</v>
      </c>
      <c r="C678" s="15">
        <v>3476.884</v>
      </c>
      <c r="D678" s="15">
        <v>3476.884</v>
      </c>
      <c r="E678" s="15">
        <v>0</v>
      </c>
      <c r="F678" s="15">
        <v>0</v>
      </c>
    </row>
    <row r="679" spans="1:6" x14ac:dyDescent="0.35">
      <c r="A679" s="21" t="s">
        <v>486</v>
      </c>
      <c r="B679" s="22" t="s">
        <v>496</v>
      </c>
      <c r="C679" s="15">
        <v>2435.8319999999999</v>
      </c>
      <c r="D679" s="15">
        <v>2435.8319999999999</v>
      </c>
      <c r="E679" s="15">
        <v>0</v>
      </c>
      <c r="F679" s="15">
        <v>0</v>
      </c>
    </row>
    <row r="680" spans="1:6" x14ac:dyDescent="0.35">
      <c r="A680" s="21" t="s">
        <v>486</v>
      </c>
      <c r="B680" s="22" t="s">
        <v>856</v>
      </c>
      <c r="C680" s="16"/>
      <c r="D680" s="16"/>
      <c r="E680" s="16"/>
      <c r="F680" s="16"/>
    </row>
    <row r="681" spans="1:6" ht="29" x14ac:dyDescent="0.35">
      <c r="A681" s="21" t="s">
        <v>486</v>
      </c>
      <c r="B681" s="22" t="s">
        <v>497</v>
      </c>
      <c r="C681" s="15">
        <v>0</v>
      </c>
      <c r="D681" s="15">
        <v>0</v>
      </c>
      <c r="E681" s="15">
        <v>0</v>
      </c>
      <c r="F681" s="15">
        <v>0</v>
      </c>
    </row>
    <row r="682" spans="1:6" x14ac:dyDescent="0.35">
      <c r="A682" s="21" t="s">
        <v>486</v>
      </c>
      <c r="B682" s="22" t="s">
        <v>498</v>
      </c>
      <c r="C682" s="15">
        <v>232.5</v>
      </c>
      <c r="D682" s="15">
        <v>227.5</v>
      </c>
      <c r="E682" s="15">
        <v>0</v>
      </c>
      <c r="F682" s="15">
        <v>5</v>
      </c>
    </row>
    <row r="683" spans="1:6" x14ac:dyDescent="0.35">
      <c r="A683" s="21" t="s">
        <v>486</v>
      </c>
      <c r="B683" s="22" t="s">
        <v>499</v>
      </c>
      <c r="C683" s="15">
        <v>0</v>
      </c>
      <c r="D683" s="15">
        <v>0</v>
      </c>
      <c r="E683" s="15">
        <v>0</v>
      </c>
      <c r="F683" s="15">
        <v>0</v>
      </c>
    </row>
    <row r="684" spans="1:6" x14ac:dyDescent="0.35">
      <c r="A684" s="21" t="s">
        <v>486</v>
      </c>
      <c r="B684" s="22" t="s">
        <v>500</v>
      </c>
      <c r="C684" s="15">
        <v>26265.25</v>
      </c>
      <c r="D684" s="15">
        <v>0</v>
      </c>
      <c r="E684" s="15">
        <v>0</v>
      </c>
      <c r="F684" s="15">
        <v>26265.25</v>
      </c>
    </row>
    <row r="685" spans="1:6" ht="29" x14ac:dyDescent="0.35">
      <c r="A685" s="21" t="s">
        <v>486</v>
      </c>
      <c r="B685" s="22" t="s">
        <v>501</v>
      </c>
      <c r="C685" s="15">
        <v>136.5</v>
      </c>
      <c r="D685" s="15">
        <v>136.5</v>
      </c>
      <c r="E685" s="15">
        <v>0</v>
      </c>
      <c r="F685" s="15">
        <v>0</v>
      </c>
    </row>
    <row r="686" spans="1:6" x14ac:dyDescent="0.35">
      <c r="A686" s="21" t="s">
        <v>486</v>
      </c>
      <c r="B686" s="22" t="s">
        <v>502</v>
      </c>
      <c r="C686" s="15">
        <v>227.5</v>
      </c>
      <c r="D686" s="15">
        <v>227.5</v>
      </c>
      <c r="E686" s="15">
        <v>0</v>
      </c>
      <c r="F686" s="15">
        <v>0</v>
      </c>
    </row>
    <row r="687" spans="1:6" x14ac:dyDescent="0.35">
      <c r="A687" s="21" t="s">
        <v>486</v>
      </c>
      <c r="B687" s="22" t="s">
        <v>503</v>
      </c>
      <c r="C687" s="15">
        <v>27764.688000000002</v>
      </c>
      <c r="D687" s="15">
        <v>3694.6880000000001</v>
      </c>
      <c r="E687" s="15">
        <v>0</v>
      </c>
      <c r="F687" s="15">
        <v>24070</v>
      </c>
    </row>
    <row r="688" spans="1:6" x14ac:dyDescent="0.35">
      <c r="A688" s="21" t="s">
        <v>486</v>
      </c>
      <c r="B688" s="22" t="s">
        <v>504</v>
      </c>
      <c r="C688" s="15">
        <v>0</v>
      </c>
      <c r="D688" s="15">
        <v>0</v>
      </c>
      <c r="E688" s="15">
        <v>0</v>
      </c>
      <c r="F688" s="15">
        <v>0</v>
      </c>
    </row>
    <row r="689" spans="1:6" x14ac:dyDescent="0.35">
      <c r="A689" s="21" t="s">
        <v>486</v>
      </c>
      <c r="B689" s="22" t="s">
        <v>505</v>
      </c>
      <c r="C689" s="15">
        <v>0</v>
      </c>
      <c r="D689" s="15">
        <v>0</v>
      </c>
      <c r="E689" s="15">
        <v>0</v>
      </c>
      <c r="F689" s="15">
        <v>0</v>
      </c>
    </row>
    <row r="690" spans="1:6" x14ac:dyDescent="0.35">
      <c r="A690" s="21" t="s">
        <v>506</v>
      </c>
      <c r="B690" s="22" t="s">
        <v>805</v>
      </c>
      <c r="C690" s="15">
        <v>3840.5630000000001</v>
      </c>
      <c r="D690" s="15">
        <v>3825.4609999999993</v>
      </c>
      <c r="E690" s="15">
        <v>0</v>
      </c>
      <c r="F690" s="15">
        <v>15.102</v>
      </c>
    </row>
    <row r="691" spans="1:6" x14ac:dyDescent="0.35">
      <c r="A691" s="21" t="s">
        <v>506</v>
      </c>
      <c r="B691" s="22" t="s">
        <v>507</v>
      </c>
      <c r="C691" s="15">
        <v>24353.5425</v>
      </c>
      <c r="D691" s="15">
        <v>445.5</v>
      </c>
      <c r="E691" s="15">
        <v>8792.4375</v>
      </c>
      <c r="F691" s="15">
        <v>15115.605000000001</v>
      </c>
    </row>
    <row r="692" spans="1:6" x14ac:dyDescent="0.35">
      <c r="A692" s="21" t="s">
        <v>506</v>
      </c>
      <c r="B692" s="22" t="s">
        <v>508</v>
      </c>
      <c r="C692" s="15">
        <v>24784.903999999995</v>
      </c>
      <c r="D692" s="15">
        <v>12079.213000000002</v>
      </c>
      <c r="E692" s="15">
        <v>119.47499999999999</v>
      </c>
      <c r="F692" s="15">
        <v>12586.216000000002</v>
      </c>
    </row>
    <row r="693" spans="1:6" x14ac:dyDescent="0.35">
      <c r="A693" s="21" t="s">
        <v>506</v>
      </c>
      <c r="B693" s="22" t="s">
        <v>509</v>
      </c>
      <c r="C693" s="15">
        <v>5919.7569999999996</v>
      </c>
      <c r="D693" s="15">
        <v>2944.337</v>
      </c>
      <c r="E693" s="15">
        <v>2968.875</v>
      </c>
      <c r="F693" s="15">
        <v>6.5449999999999999</v>
      </c>
    </row>
    <row r="694" spans="1:6" x14ac:dyDescent="0.35">
      <c r="A694" s="21" t="s">
        <v>506</v>
      </c>
      <c r="B694" s="22" t="s">
        <v>510</v>
      </c>
      <c r="C694" s="15">
        <v>36953.051500000001</v>
      </c>
      <c r="D694" s="15">
        <v>2743.6440000000002</v>
      </c>
      <c r="E694" s="15">
        <v>22589.407500000001</v>
      </c>
      <c r="F694" s="15">
        <v>11620</v>
      </c>
    </row>
    <row r="695" spans="1:6" x14ac:dyDescent="0.35">
      <c r="A695" s="21" t="s">
        <v>506</v>
      </c>
      <c r="B695" s="22" t="s">
        <v>511</v>
      </c>
      <c r="C695" s="15">
        <v>38869.381999999998</v>
      </c>
      <c r="D695" s="15">
        <v>2473.5540000000001</v>
      </c>
      <c r="E695" s="15">
        <v>25439.748</v>
      </c>
      <c r="F695" s="15">
        <v>10956.08</v>
      </c>
    </row>
    <row r="696" spans="1:6" x14ac:dyDescent="0.35">
      <c r="A696" s="21" t="s">
        <v>506</v>
      </c>
      <c r="B696" s="22" t="s">
        <v>957</v>
      </c>
      <c r="C696" s="15">
        <v>38759.105599999988</v>
      </c>
      <c r="D696" s="15">
        <v>12428.664000000001</v>
      </c>
      <c r="E696" s="15">
        <v>26302.0236</v>
      </c>
      <c r="F696" s="15">
        <v>28.418000000000003</v>
      </c>
    </row>
    <row r="697" spans="1:6" x14ac:dyDescent="0.35">
      <c r="A697" s="21" t="s">
        <v>506</v>
      </c>
      <c r="B697" s="22" t="s">
        <v>958</v>
      </c>
      <c r="C697" s="15">
        <v>16927.572500000002</v>
      </c>
      <c r="D697" s="15">
        <v>91</v>
      </c>
      <c r="E697" s="15">
        <v>9130.4325000000008</v>
      </c>
      <c r="F697" s="15">
        <v>7706.14</v>
      </c>
    </row>
    <row r="698" spans="1:6" x14ac:dyDescent="0.35">
      <c r="A698" s="21" t="s">
        <v>506</v>
      </c>
      <c r="B698" s="22" t="s">
        <v>512</v>
      </c>
      <c r="C698" s="15">
        <v>69172.702499999999</v>
      </c>
      <c r="D698" s="15">
        <v>0</v>
      </c>
      <c r="E698" s="15">
        <v>29995.202499999999</v>
      </c>
      <c r="F698" s="15">
        <v>39177.5</v>
      </c>
    </row>
    <row r="699" spans="1:6" x14ac:dyDescent="0.35">
      <c r="A699" s="21" t="s">
        <v>506</v>
      </c>
      <c r="B699" s="22" t="s">
        <v>513</v>
      </c>
      <c r="C699" s="15">
        <v>49972.168999999994</v>
      </c>
      <c r="D699" s="15">
        <v>11600.460999999999</v>
      </c>
      <c r="E699" s="15">
        <v>38367</v>
      </c>
      <c r="F699" s="15">
        <v>4.7080000000000002</v>
      </c>
    </row>
    <row r="700" spans="1:6" x14ac:dyDescent="0.35">
      <c r="A700" s="21" t="s">
        <v>506</v>
      </c>
      <c r="B700" s="22" t="s">
        <v>514</v>
      </c>
      <c r="C700" s="15">
        <v>4766.2060000000001</v>
      </c>
      <c r="D700" s="15">
        <v>1554.194</v>
      </c>
      <c r="E700" s="15">
        <v>3197.25</v>
      </c>
      <c r="F700" s="15">
        <v>14.762</v>
      </c>
    </row>
    <row r="701" spans="1:6" x14ac:dyDescent="0.35">
      <c r="A701" s="21" t="s">
        <v>506</v>
      </c>
      <c r="B701" s="22" t="s">
        <v>515</v>
      </c>
      <c r="C701" s="15">
        <v>47939.803</v>
      </c>
      <c r="D701" s="15">
        <v>18856.796000000002</v>
      </c>
      <c r="E701" s="15">
        <v>11647.125</v>
      </c>
      <c r="F701" s="15">
        <v>17435.881999999994</v>
      </c>
    </row>
    <row r="702" spans="1:6" ht="29" x14ac:dyDescent="0.35">
      <c r="A702" s="21" t="s">
        <v>506</v>
      </c>
      <c r="B702" s="22" t="s">
        <v>516</v>
      </c>
      <c r="C702" s="15">
        <v>69496.445000000007</v>
      </c>
      <c r="D702" s="15">
        <v>3235.8650000000002</v>
      </c>
      <c r="E702" s="15">
        <v>35242.83</v>
      </c>
      <c r="F702" s="15">
        <v>31017.75</v>
      </c>
    </row>
    <row r="703" spans="1:6" x14ac:dyDescent="0.35">
      <c r="A703" s="21" t="s">
        <v>506</v>
      </c>
      <c r="B703" s="22" t="s">
        <v>517</v>
      </c>
      <c r="C703" s="15">
        <v>25101.100000000002</v>
      </c>
      <c r="D703" s="15">
        <v>13285.993999999999</v>
      </c>
      <c r="E703" s="15">
        <v>11793.55</v>
      </c>
      <c r="F703" s="15">
        <v>21.556000000000004</v>
      </c>
    </row>
    <row r="704" spans="1:6" x14ac:dyDescent="0.35">
      <c r="A704" s="21" t="s">
        <v>518</v>
      </c>
      <c r="B704" s="22" t="s">
        <v>718</v>
      </c>
      <c r="C704" s="15">
        <v>55015.802999999993</v>
      </c>
      <c r="D704" s="15">
        <v>38629.508000000002</v>
      </c>
      <c r="E704" s="15">
        <v>16359.335000000001</v>
      </c>
      <c r="F704" s="15">
        <v>26.96</v>
      </c>
    </row>
    <row r="705" spans="1:6" x14ac:dyDescent="0.35">
      <c r="A705" s="21" t="s">
        <v>518</v>
      </c>
      <c r="B705" s="22" t="s">
        <v>519</v>
      </c>
      <c r="C705" s="15">
        <v>6035.9804999999997</v>
      </c>
      <c r="D705" s="15">
        <v>6035.9804999999997</v>
      </c>
      <c r="E705" s="15">
        <v>0</v>
      </c>
      <c r="F705" s="15">
        <v>0</v>
      </c>
    </row>
    <row r="706" spans="1:6" x14ac:dyDescent="0.35">
      <c r="A706" s="21" t="s">
        <v>518</v>
      </c>
      <c r="B706" s="22" t="s">
        <v>520</v>
      </c>
      <c r="C706" s="15">
        <v>52791.03100000001</v>
      </c>
      <c r="D706" s="15">
        <v>46761.931000000004</v>
      </c>
      <c r="E706" s="15">
        <v>6029.1</v>
      </c>
      <c r="F706" s="15">
        <v>0</v>
      </c>
    </row>
    <row r="707" spans="1:6" x14ac:dyDescent="0.35">
      <c r="A707" s="21" t="s">
        <v>518</v>
      </c>
      <c r="B707" s="22" t="s">
        <v>722</v>
      </c>
      <c r="C707" s="15">
        <v>13933.786500000002</v>
      </c>
      <c r="D707" s="15">
        <v>13933.786500000002</v>
      </c>
      <c r="E707" s="15">
        <v>0</v>
      </c>
      <c r="F707" s="15">
        <v>0</v>
      </c>
    </row>
    <row r="708" spans="1:6" x14ac:dyDescent="0.35">
      <c r="A708" s="21" t="s">
        <v>518</v>
      </c>
      <c r="B708" s="22" t="s">
        <v>521</v>
      </c>
      <c r="C708" s="15">
        <v>28319.539000000001</v>
      </c>
      <c r="D708" s="15">
        <v>28319.539000000001</v>
      </c>
      <c r="E708" s="15">
        <v>0</v>
      </c>
      <c r="F708" s="15">
        <v>0</v>
      </c>
    </row>
    <row r="709" spans="1:6" x14ac:dyDescent="0.35">
      <c r="A709" s="21" t="s">
        <v>518</v>
      </c>
      <c r="B709" s="22" t="s">
        <v>522</v>
      </c>
      <c r="C709" s="15">
        <v>66224.349799999996</v>
      </c>
      <c r="D709" s="15">
        <v>59307.599799999982</v>
      </c>
      <c r="E709" s="15">
        <v>6916.75</v>
      </c>
      <c r="F709" s="15">
        <v>0</v>
      </c>
    </row>
    <row r="710" spans="1:6" x14ac:dyDescent="0.35">
      <c r="A710" s="21" t="s">
        <v>518</v>
      </c>
      <c r="B710" s="22" t="s">
        <v>730</v>
      </c>
      <c r="C710" s="15">
        <v>51079.614499999996</v>
      </c>
      <c r="D710" s="15">
        <v>51079.614499999996</v>
      </c>
      <c r="E710" s="15">
        <v>0</v>
      </c>
      <c r="F710" s="15">
        <v>0</v>
      </c>
    </row>
    <row r="711" spans="1:6" x14ac:dyDescent="0.35">
      <c r="A711" s="21" t="s">
        <v>518</v>
      </c>
      <c r="B711" s="22" t="s">
        <v>523</v>
      </c>
      <c r="C711" s="15">
        <v>29246.940000000002</v>
      </c>
      <c r="D711" s="15">
        <v>29246.940000000002</v>
      </c>
      <c r="E711" s="15">
        <v>0</v>
      </c>
      <c r="F711" s="15">
        <v>0</v>
      </c>
    </row>
    <row r="712" spans="1:6" x14ac:dyDescent="0.35">
      <c r="A712" s="21" t="s">
        <v>518</v>
      </c>
      <c r="B712" s="22" t="s">
        <v>524</v>
      </c>
      <c r="C712" s="15">
        <v>22429.518</v>
      </c>
      <c r="D712" s="15">
        <v>22429.518</v>
      </c>
      <c r="E712" s="15">
        <v>0</v>
      </c>
      <c r="F712" s="15">
        <v>0</v>
      </c>
    </row>
    <row r="713" spans="1:6" x14ac:dyDescent="0.35">
      <c r="A713" s="21" t="s">
        <v>518</v>
      </c>
      <c r="B713" s="22" t="s">
        <v>525</v>
      </c>
      <c r="C713" s="15">
        <v>8419.468499999999</v>
      </c>
      <c r="D713" s="15">
        <v>3943.3185000000003</v>
      </c>
      <c r="E713" s="15">
        <v>4476.1499999999996</v>
      </c>
      <c r="F713" s="15">
        <v>0</v>
      </c>
    </row>
    <row r="714" spans="1:6" x14ac:dyDescent="0.35">
      <c r="A714" s="21" t="s">
        <v>518</v>
      </c>
      <c r="B714" s="22" t="s">
        <v>526</v>
      </c>
      <c r="C714" s="15">
        <v>29737.766999999996</v>
      </c>
      <c r="D714" s="15">
        <v>29737.766999999996</v>
      </c>
      <c r="E714" s="15">
        <v>0</v>
      </c>
      <c r="F714" s="15">
        <v>0</v>
      </c>
    </row>
    <row r="715" spans="1:6" x14ac:dyDescent="0.35">
      <c r="A715" s="21" t="s">
        <v>518</v>
      </c>
      <c r="B715" s="22" t="s">
        <v>527</v>
      </c>
      <c r="C715" s="15">
        <v>39091.604599999999</v>
      </c>
      <c r="D715" s="15">
        <v>39091.604599999999</v>
      </c>
      <c r="E715" s="15">
        <v>0</v>
      </c>
      <c r="F715" s="15">
        <v>0</v>
      </c>
    </row>
    <row r="716" spans="1:6" x14ac:dyDescent="0.35">
      <c r="A716" s="21" t="s">
        <v>518</v>
      </c>
      <c r="B716" s="22" t="s">
        <v>528</v>
      </c>
      <c r="C716" s="15">
        <v>73315.043499999985</v>
      </c>
      <c r="D716" s="15">
        <v>46332.960500000008</v>
      </c>
      <c r="E716" s="15">
        <v>25645.022999999997</v>
      </c>
      <c r="F716" s="15">
        <v>1337.06</v>
      </c>
    </row>
    <row r="717" spans="1:6" ht="29" x14ac:dyDescent="0.35">
      <c r="A717" s="21" t="s">
        <v>518</v>
      </c>
      <c r="B717" s="22" t="s">
        <v>529</v>
      </c>
      <c r="C717" s="15">
        <v>75866.825299999997</v>
      </c>
      <c r="D717" s="15">
        <v>58978.006300000015</v>
      </c>
      <c r="E717" s="15">
        <v>16504.902999999998</v>
      </c>
      <c r="F717" s="15">
        <v>383.916</v>
      </c>
    </row>
    <row r="718" spans="1:6" x14ac:dyDescent="0.35">
      <c r="A718" s="21" t="s">
        <v>518</v>
      </c>
      <c r="B718" s="22" t="s">
        <v>739</v>
      </c>
      <c r="C718" s="15">
        <v>23781.8606</v>
      </c>
      <c r="D718" s="15">
        <v>18300.860600000004</v>
      </c>
      <c r="E718" s="15">
        <v>5481</v>
      </c>
      <c r="F718" s="15">
        <v>0</v>
      </c>
    </row>
    <row r="719" spans="1:6" x14ac:dyDescent="0.35">
      <c r="A719" s="21" t="s">
        <v>518</v>
      </c>
      <c r="B719" s="22" t="s">
        <v>530</v>
      </c>
      <c r="C719" s="15">
        <v>27110.440500000001</v>
      </c>
      <c r="D719" s="15">
        <v>27110.440500000001</v>
      </c>
      <c r="E719" s="15">
        <v>0</v>
      </c>
      <c r="F719" s="15">
        <v>0</v>
      </c>
    </row>
    <row r="720" spans="1:6" x14ac:dyDescent="0.35">
      <c r="A720" s="21" t="s">
        <v>518</v>
      </c>
      <c r="B720" s="22" t="s">
        <v>531</v>
      </c>
      <c r="C720" s="15">
        <v>9587.49</v>
      </c>
      <c r="D720" s="15">
        <v>9587.49</v>
      </c>
      <c r="E720" s="15">
        <v>0</v>
      </c>
      <c r="F720" s="15">
        <v>0</v>
      </c>
    </row>
    <row r="721" spans="1:6" x14ac:dyDescent="0.35">
      <c r="A721" s="21" t="s">
        <v>518</v>
      </c>
      <c r="B721" s="22" t="s">
        <v>747</v>
      </c>
      <c r="C721" s="15">
        <v>37710.080000000002</v>
      </c>
      <c r="D721" s="15">
        <v>26469.462500000005</v>
      </c>
      <c r="E721" s="15">
        <v>11240.6175</v>
      </c>
      <c r="F721" s="15">
        <v>0</v>
      </c>
    </row>
    <row r="722" spans="1:6" x14ac:dyDescent="0.35">
      <c r="A722" s="21" t="s">
        <v>518</v>
      </c>
      <c r="B722" s="22" t="s">
        <v>532</v>
      </c>
      <c r="C722" s="15">
        <v>57019.724999999984</v>
      </c>
      <c r="D722" s="15">
        <v>57019.724999999984</v>
      </c>
      <c r="E722" s="15">
        <v>0</v>
      </c>
      <c r="F722" s="15">
        <v>0</v>
      </c>
    </row>
    <row r="723" spans="1:6" x14ac:dyDescent="0.35">
      <c r="A723" s="21" t="s">
        <v>533</v>
      </c>
      <c r="B723" s="22" t="s">
        <v>534</v>
      </c>
      <c r="C723" s="15">
        <v>155089.66949999999</v>
      </c>
      <c r="D723" s="15">
        <v>19936.845000000001</v>
      </c>
      <c r="E723" s="15">
        <v>91898.824500000002</v>
      </c>
      <c r="F723" s="15">
        <v>43254</v>
      </c>
    </row>
    <row r="724" spans="1:6" x14ac:dyDescent="0.35">
      <c r="A724" s="21" t="s">
        <v>533</v>
      </c>
      <c r="B724" s="22" t="s">
        <v>535</v>
      </c>
      <c r="C724" s="15">
        <v>83985.954399999988</v>
      </c>
      <c r="D724" s="15">
        <v>7281.4030000000002</v>
      </c>
      <c r="E724" s="15">
        <v>69691.343399999998</v>
      </c>
      <c r="F724" s="15">
        <v>7013.2079999999996</v>
      </c>
    </row>
    <row r="725" spans="1:6" x14ac:dyDescent="0.35">
      <c r="A725" s="21" t="s">
        <v>533</v>
      </c>
      <c r="B725" s="22" t="s">
        <v>959</v>
      </c>
      <c r="C725" s="15">
        <v>136128.155</v>
      </c>
      <c r="D725" s="15">
        <v>25655.84</v>
      </c>
      <c r="E725" s="15">
        <v>106555.55499999999</v>
      </c>
      <c r="F725" s="15">
        <v>3916.7599999999998</v>
      </c>
    </row>
    <row r="726" spans="1:6" x14ac:dyDescent="0.35">
      <c r="A726" s="21" t="s">
        <v>533</v>
      </c>
      <c r="B726" s="22" t="s">
        <v>536</v>
      </c>
      <c r="C726" s="15">
        <v>87193.697500000009</v>
      </c>
      <c r="D726" s="15">
        <v>4200</v>
      </c>
      <c r="E726" s="15">
        <v>38718.697500000002</v>
      </c>
      <c r="F726" s="15">
        <v>44275</v>
      </c>
    </row>
    <row r="727" spans="1:6" x14ac:dyDescent="0.35">
      <c r="A727" s="21" t="s">
        <v>533</v>
      </c>
      <c r="B727" s="22" t="s">
        <v>537</v>
      </c>
      <c r="C727" s="15">
        <v>11684.398999999999</v>
      </c>
      <c r="D727" s="15">
        <v>43.774000000000001</v>
      </c>
      <c r="E727" s="15">
        <v>7988.625</v>
      </c>
      <c r="F727" s="15">
        <v>3652</v>
      </c>
    </row>
    <row r="728" spans="1:6" x14ac:dyDescent="0.35">
      <c r="A728" s="21" t="s">
        <v>533</v>
      </c>
      <c r="B728" s="22" t="s">
        <v>538</v>
      </c>
      <c r="C728" s="15">
        <v>57317.023999999998</v>
      </c>
      <c r="D728" s="15">
        <v>27320.445999999996</v>
      </c>
      <c r="E728" s="15">
        <v>29982.882000000001</v>
      </c>
      <c r="F728" s="15">
        <v>13.696</v>
      </c>
    </row>
    <row r="729" spans="1:6" x14ac:dyDescent="0.35">
      <c r="A729" s="21" t="s">
        <v>533</v>
      </c>
      <c r="B729" s="22" t="s">
        <v>539</v>
      </c>
      <c r="C729" s="15">
        <v>172574.83890000003</v>
      </c>
      <c r="D729" s="15">
        <v>12063</v>
      </c>
      <c r="E729" s="15">
        <v>140721.83890000003</v>
      </c>
      <c r="F729" s="15">
        <v>19790</v>
      </c>
    </row>
    <row r="730" spans="1:6" x14ac:dyDescent="0.35">
      <c r="A730" s="21" t="s">
        <v>533</v>
      </c>
      <c r="B730" s="22" t="s">
        <v>540</v>
      </c>
      <c r="C730" s="15">
        <v>224407.39050000001</v>
      </c>
      <c r="D730" s="15">
        <v>56708.011999999995</v>
      </c>
      <c r="E730" s="15">
        <v>133632.37849999999</v>
      </c>
      <c r="F730" s="15">
        <v>34067</v>
      </c>
    </row>
    <row r="731" spans="1:6" x14ac:dyDescent="0.35">
      <c r="A731" s="21" t="s">
        <v>533</v>
      </c>
      <c r="B731" s="22" t="s">
        <v>541</v>
      </c>
      <c r="C731" s="15">
        <v>22288.7</v>
      </c>
      <c r="D731" s="15">
        <v>182</v>
      </c>
      <c r="E731" s="15">
        <v>22106.7</v>
      </c>
      <c r="F731" s="15">
        <v>0</v>
      </c>
    </row>
    <row r="732" spans="1:6" x14ac:dyDescent="0.35">
      <c r="A732" s="21" t="s">
        <v>533</v>
      </c>
      <c r="B732" s="22" t="s">
        <v>960</v>
      </c>
      <c r="C732" s="15">
        <v>8582.2000000000007</v>
      </c>
      <c r="D732" s="15">
        <v>0</v>
      </c>
      <c r="E732" s="15">
        <v>0</v>
      </c>
      <c r="F732" s="15">
        <v>8582.2000000000007</v>
      </c>
    </row>
    <row r="733" spans="1:6" x14ac:dyDescent="0.35">
      <c r="A733" s="21" t="s">
        <v>533</v>
      </c>
      <c r="B733" s="22" t="s">
        <v>542</v>
      </c>
      <c r="C733" s="15">
        <v>70887.035000000003</v>
      </c>
      <c r="D733" s="15">
        <v>18599</v>
      </c>
      <c r="E733" s="15">
        <v>29606.535</v>
      </c>
      <c r="F733" s="15">
        <v>22681.5</v>
      </c>
    </row>
    <row r="734" spans="1:6" x14ac:dyDescent="0.35">
      <c r="A734" s="21" t="s">
        <v>533</v>
      </c>
      <c r="B734" s="22" t="s">
        <v>961</v>
      </c>
      <c r="C734" s="15">
        <v>525293.42799999984</v>
      </c>
      <c r="D734" s="15">
        <v>69267.81</v>
      </c>
      <c r="E734" s="15">
        <v>226604.17199999996</v>
      </c>
      <c r="F734" s="15">
        <v>229421.44600000003</v>
      </c>
    </row>
    <row r="735" spans="1:6" x14ac:dyDescent="0.35">
      <c r="A735" s="21" t="s">
        <v>533</v>
      </c>
      <c r="B735" s="22" t="s">
        <v>543</v>
      </c>
      <c r="C735" s="15">
        <v>86411.860600000015</v>
      </c>
      <c r="D735" s="15">
        <v>13075.05</v>
      </c>
      <c r="E735" s="15">
        <v>34914.690600000002</v>
      </c>
      <c r="F735" s="15">
        <v>38422.119999999995</v>
      </c>
    </row>
    <row r="736" spans="1:6" x14ac:dyDescent="0.35">
      <c r="A736" s="21" t="s">
        <v>533</v>
      </c>
      <c r="B736" s="22" t="s">
        <v>544</v>
      </c>
      <c r="C736" s="15">
        <v>131102.76699999999</v>
      </c>
      <c r="D736" s="15">
        <v>17966.999</v>
      </c>
      <c r="E736" s="15">
        <v>104144.212</v>
      </c>
      <c r="F736" s="15">
        <v>8991.5560000000005</v>
      </c>
    </row>
    <row r="737" spans="1:6" x14ac:dyDescent="0.35">
      <c r="A737" s="21" t="s">
        <v>533</v>
      </c>
      <c r="B737" s="22" t="s">
        <v>545</v>
      </c>
      <c r="C737" s="15">
        <v>213082.75300000003</v>
      </c>
      <c r="D737" s="15">
        <v>32059.396000000001</v>
      </c>
      <c r="E737" s="15">
        <v>136314.45699999999</v>
      </c>
      <c r="F737" s="15">
        <v>44708.9</v>
      </c>
    </row>
    <row r="738" spans="1:6" x14ac:dyDescent="0.35">
      <c r="A738" s="21" t="s">
        <v>533</v>
      </c>
      <c r="B738" s="22" t="s">
        <v>546</v>
      </c>
      <c r="C738" s="15">
        <v>264024.07449999999</v>
      </c>
      <c r="D738" s="15">
        <v>67289.762999999992</v>
      </c>
      <c r="E738" s="15">
        <v>71052.357499999998</v>
      </c>
      <c r="F738" s="15">
        <v>125681.954</v>
      </c>
    </row>
    <row r="739" spans="1:6" x14ac:dyDescent="0.35">
      <c r="A739" s="21" t="s">
        <v>533</v>
      </c>
      <c r="B739" s="22" t="s">
        <v>547</v>
      </c>
      <c r="C739" s="15">
        <v>245606.6795</v>
      </c>
      <c r="D739" s="15">
        <v>44622.9</v>
      </c>
      <c r="E739" s="15">
        <v>148680.08350000001</v>
      </c>
      <c r="F739" s="15">
        <v>52303.695999999996</v>
      </c>
    </row>
    <row r="740" spans="1:6" x14ac:dyDescent="0.35">
      <c r="A740" s="21" t="s">
        <v>533</v>
      </c>
      <c r="B740" s="22" t="s">
        <v>548</v>
      </c>
      <c r="C740" s="15">
        <v>156786.8535</v>
      </c>
      <c r="D740" s="15">
        <v>66865.824999999997</v>
      </c>
      <c r="E740" s="15">
        <v>34598.8125</v>
      </c>
      <c r="F740" s="15">
        <v>55322.216</v>
      </c>
    </row>
    <row r="741" spans="1:6" x14ac:dyDescent="0.35">
      <c r="A741" s="21" t="s">
        <v>533</v>
      </c>
      <c r="B741" s="22" t="s">
        <v>549</v>
      </c>
      <c r="C741" s="15">
        <v>41438.113499999999</v>
      </c>
      <c r="D741" s="15">
        <v>17844.400000000001</v>
      </c>
      <c r="E741" s="15">
        <v>8463.5774999999994</v>
      </c>
      <c r="F741" s="15">
        <v>15130.136000000002</v>
      </c>
    </row>
    <row r="742" spans="1:6" x14ac:dyDescent="0.35">
      <c r="A742" s="21" t="s">
        <v>533</v>
      </c>
      <c r="B742" s="22" t="s">
        <v>806</v>
      </c>
      <c r="C742" s="15">
        <v>271409.71100000001</v>
      </c>
      <c r="D742" s="15">
        <v>54954.343000000001</v>
      </c>
      <c r="E742" s="15">
        <v>182416.96000000002</v>
      </c>
      <c r="F742" s="15">
        <v>34038.408000000003</v>
      </c>
    </row>
    <row r="743" spans="1:6" x14ac:dyDescent="0.35">
      <c r="A743" s="21" t="s">
        <v>533</v>
      </c>
      <c r="B743" s="22" t="s">
        <v>550</v>
      </c>
      <c r="C743" s="15">
        <v>545190.39639999997</v>
      </c>
      <c r="D743" s="15">
        <v>170193.10200000001</v>
      </c>
      <c r="E743" s="15">
        <v>335490.64439999999</v>
      </c>
      <c r="F743" s="15">
        <v>39506.650000000009</v>
      </c>
    </row>
    <row r="744" spans="1:6" x14ac:dyDescent="0.35">
      <c r="A744" s="21" t="s">
        <v>551</v>
      </c>
      <c r="B744" s="22" t="s">
        <v>552</v>
      </c>
      <c r="C744" s="15">
        <v>240969.60339999999</v>
      </c>
      <c r="D744" s="15">
        <v>9131.3919999999998</v>
      </c>
      <c r="E744" s="15">
        <v>221146.1814</v>
      </c>
      <c r="F744" s="15">
        <v>10692.03</v>
      </c>
    </row>
    <row r="745" spans="1:6" x14ac:dyDescent="0.35">
      <c r="A745" s="21" t="s">
        <v>551</v>
      </c>
      <c r="B745" s="22" t="s">
        <v>962</v>
      </c>
      <c r="C745" s="15">
        <v>216216.9075</v>
      </c>
      <c r="D745" s="15">
        <v>71468.3</v>
      </c>
      <c r="E745" s="15">
        <v>125464.6575</v>
      </c>
      <c r="F745" s="15">
        <v>19283.95</v>
      </c>
    </row>
    <row r="746" spans="1:6" x14ac:dyDescent="0.35">
      <c r="A746" s="21" t="s">
        <v>551</v>
      </c>
      <c r="B746" s="22" t="s">
        <v>963</v>
      </c>
      <c r="C746" s="15">
        <v>20437.829999999998</v>
      </c>
      <c r="D746" s="15">
        <v>0</v>
      </c>
      <c r="E746" s="15">
        <v>20437.829999999998</v>
      </c>
      <c r="F746" s="15">
        <v>0</v>
      </c>
    </row>
    <row r="747" spans="1:6" x14ac:dyDescent="0.35">
      <c r="A747" s="21" t="s">
        <v>551</v>
      </c>
      <c r="B747" s="22" t="s">
        <v>964</v>
      </c>
      <c r="C747" s="15">
        <v>114716.588</v>
      </c>
      <c r="D747" s="15">
        <v>27573</v>
      </c>
      <c r="E747" s="15">
        <v>27405</v>
      </c>
      <c r="F747" s="15">
        <v>59738.588000000003</v>
      </c>
    </row>
    <row r="748" spans="1:6" x14ac:dyDescent="0.35">
      <c r="A748" s="21" t="s">
        <v>551</v>
      </c>
      <c r="B748" s="22" t="s">
        <v>965</v>
      </c>
      <c r="C748" s="15">
        <v>2614836.3387000002</v>
      </c>
      <c r="D748" s="15">
        <v>1268611.0029999998</v>
      </c>
      <c r="E748" s="15">
        <v>1147168.3297000001</v>
      </c>
      <c r="F748" s="15">
        <v>199057.00599999999</v>
      </c>
    </row>
    <row r="749" spans="1:6" x14ac:dyDescent="0.35">
      <c r="A749" s="21" t="s">
        <v>551</v>
      </c>
      <c r="B749" s="22" t="s">
        <v>553</v>
      </c>
      <c r="C749" s="15">
        <v>152930.53050000002</v>
      </c>
      <c r="D749" s="15">
        <v>32836.9</v>
      </c>
      <c r="E749" s="15">
        <v>38398.972500000003</v>
      </c>
      <c r="F749" s="15">
        <v>81694.657999999981</v>
      </c>
    </row>
    <row r="750" spans="1:6" x14ac:dyDescent="0.35">
      <c r="A750" s="21" t="s">
        <v>551</v>
      </c>
      <c r="B750" s="22" t="s">
        <v>966</v>
      </c>
      <c r="C750" s="15">
        <v>65959.3125</v>
      </c>
      <c r="D750" s="15">
        <v>18624.2</v>
      </c>
      <c r="E750" s="15">
        <v>28935.112500000003</v>
      </c>
      <c r="F750" s="15">
        <v>18400</v>
      </c>
    </row>
    <row r="751" spans="1:6" x14ac:dyDescent="0.35">
      <c r="A751" s="21" t="s">
        <v>551</v>
      </c>
      <c r="B751" s="22" t="s">
        <v>967</v>
      </c>
      <c r="C751" s="15">
        <v>178931.07519999999</v>
      </c>
      <c r="D751" s="15">
        <v>88272.85</v>
      </c>
      <c r="E751" s="15">
        <v>62668.225199999993</v>
      </c>
      <c r="F751" s="15">
        <v>27990</v>
      </c>
    </row>
    <row r="752" spans="1:6" x14ac:dyDescent="0.35">
      <c r="A752" s="21" t="s">
        <v>551</v>
      </c>
      <c r="B752" s="22" t="s">
        <v>554</v>
      </c>
      <c r="C752" s="15">
        <v>555604.69749999989</v>
      </c>
      <c r="D752" s="15">
        <v>281117.19500000001</v>
      </c>
      <c r="E752" s="15">
        <v>262036.26750000002</v>
      </c>
      <c r="F752" s="15">
        <v>12451.235000000001</v>
      </c>
    </row>
    <row r="753" spans="1:6" x14ac:dyDescent="0.35">
      <c r="A753" s="21" t="s">
        <v>551</v>
      </c>
      <c r="B753" s="22" t="s">
        <v>555</v>
      </c>
      <c r="C753" s="15">
        <v>1343898.0564000001</v>
      </c>
      <c r="D753" s="15">
        <v>865373.3</v>
      </c>
      <c r="E753" s="15">
        <v>409529.25640000001</v>
      </c>
      <c r="F753" s="15">
        <v>68995.5</v>
      </c>
    </row>
    <row r="754" spans="1:6" x14ac:dyDescent="0.35">
      <c r="A754" s="21" t="s">
        <v>551</v>
      </c>
      <c r="B754" s="22" t="s">
        <v>556</v>
      </c>
      <c r="C754" s="15">
        <v>260511.75870000001</v>
      </c>
      <c r="D754" s="15">
        <v>1754.529</v>
      </c>
      <c r="E754" s="15">
        <v>236277.71570000003</v>
      </c>
      <c r="F754" s="15">
        <v>22479.514000000003</v>
      </c>
    </row>
    <row r="755" spans="1:6" x14ac:dyDescent="0.35">
      <c r="A755" s="21" t="s">
        <v>551</v>
      </c>
      <c r="B755" s="22" t="s">
        <v>557</v>
      </c>
      <c r="C755" s="15">
        <v>883644.81979999994</v>
      </c>
      <c r="D755" s="15">
        <v>157088.25099999999</v>
      </c>
      <c r="E755" s="15">
        <v>700038.56880000001</v>
      </c>
      <c r="F755" s="15">
        <v>26518</v>
      </c>
    </row>
    <row r="756" spans="1:6" x14ac:dyDescent="0.35">
      <c r="A756" s="21" t="s">
        <v>551</v>
      </c>
      <c r="B756" s="22" t="s">
        <v>558</v>
      </c>
      <c r="C756" s="15">
        <v>108757.77899999998</v>
      </c>
      <c r="D756" s="15">
        <v>29940.999000000003</v>
      </c>
      <c r="E756" s="15">
        <v>78816.78</v>
      </c>
      <c r="F756" s="15">
        <v>0</v>
      </c>
    </row>
    <row r="757" spans="1:6" x14ac:dyDescent="0.35">
      <c r="A757" s="21" t="s">
        <v>551</v>
      </c>
      <c r="B757" s="22" t="s">
        <v>559</v>
      </c>
      <c r="C757" s="15">
        <v>182443.20370000001</v>
      </c>
      <c r="D757" s="15">
        <v>30356.940000000002</v>
      </c>
      <c r="E757" s="15">
        <v>127186.26370000001</v>
      </c>
      <c r="F757" s="15">
        <v>24900</v>
      </c>
    </row>
    <row r="758" spans="1:6" x14ac:dyDescent="0.35">
      <c r="A758" s="21" t="s">
        <v>551</v>
      </c>
      <c r="B758" s="22" t="s">
        <v>560</v>
      </c>
      <c r="C758" s="15">
        <v>62446.697500000002</v>
      </c>
      <c r="D758" s="15">
        <v>30173.5</v>
      </c>
      <c r="E758" s="15">
        <v>14109.0075</v>
      </c>
      <c r="F758" s="15">
        <v>18164.189999999999</v>
      </c>
    </row>
    <row r="759" spans="1:6" x14ac:dyDescent="0.35">
      <c r="A759" s="21" t="s">
        <v>551</v>
      </c>
      <c r="B759" s="22" t="s">
        <v>807</v>
      </c>
      <c r="C759" s="15">
        <v>154909.7249</v>
      </c>
      <c r="D759" s="15">
        <v>27457.599999999999</v>
      </c>
      <c r="E759" s="15">
        <v>67229.124899999995</v>
      </c>
      <c r="F759" s="15">
        <v>60223</v>
      </c>
    </row>
    <row r="760" spans="1:6" x14ac:dyDescent="0.35">
      <c r="A760" s="21" t="s">
        <v>551</v>
      </c>
      <c r="B760" s="22" t="s">
        <v>561</v>
      </c>
      <c r="C760" s="15">
        <v>41786.786499999995</v>
      </c>
      <c r="D760" s="15">
        <v>11499.1</v>
      </c>
      <c r="E760" s="15">
        <v>30287.6865</v>
      </c>
      <c r="F760" s="15">
        <v>0</v>
      </c>
    </row>
    <row r="761" spans="1:6" ht="29" x14ac:dyDescent="0.35">
      <c r="A761" s="21" t="s">
        <v>551</v>
      </c>
      <c r="B761" s="22" t="s">
        <v>562</v>
      </c>
      <c r="C761" s="15">
        <v>657359.0654000002</v>
      </c>
      <c r="D761" s="15">
        <v>277417.674</v>
      </c>
      <c r="E761" s="15">
        <v>350065.69140000007</v>
      </c>
      <c r="F761" s="15">
        <v>29875.7</v>
      </c>
    </row>
    <row r="762" spans="1:6" x14ac:dyDescent="0.35">
      <c r="A762" s="21" t="s">
        <v>551</v>
      </c>
      <c r="B762" s="22" t="s">
        <v>563</v>
      </c>
      <c r="C762" s="15">
        <v>33042.5625</v>
      </c>
      <c r="D762" s="15">
        <v>2640</v>
      </c>
      <c r="E762" s="15">
        <v>30402.5625</v>
      </c>
      <c r="F762" s="15">
        <v>0</v>
      </c>
    </row>
    <row r="763" spans="1:6" x14ac:dyDescent="0.35">
      <c r="A763" s="21" t="s">
        <v>551</v>
      </c>
      <c r="B763" s="22" t="s">
        <v>564</v>
      </c>
      <c r="C763" s="15">
        <v>395968.3665</v>
      </c>
      <c r="D763" s="15">
        <v>74055.44</v>
      </c>
      <c r="E763" s="15">
        <v>234347.4265</v>
      </c>
      <c r="F763" s="15">
        <v>87565.5</v>
      </c>
    </row>
    <row r="764" spans="1:6" x14ac:dyDescent="0.35">
      <c r="A764" s="21" t="s">
        <v>551</v>
      </c>
      <c r="B764" s="22" t="s">
        <v>565</v>
      </c>
      <c r="C764" s="15">
        <v>1312629.9358000003</v>
      </c>
      <c r="D764" s="15">
        <v>748200.49899999984</v>
      </c>
      <c r="E764" s="15">
        <v>496120.28680000012</v>
      </c>
      <c r="F764" s="15">
        <v>68309.149999999994</v>
      </c>
    </row>
    <row r="765" spans="1:6" x14ac:dyDescent="0.35">
      <c r="A765" s="21" t="s">
        <v>551</v>
      </c>
      <c r="B765" s="22" t="s">
        <v>566</v>
      </c>
      <c r="C765" s="15">
        <v>186555.41999999998</v>
      </c>
      <c r="D765" s="15">
        <v>46137.7</v>
      </c>
      <c r="E765" s="15">
        <v>113047.72</v>
      </c>
      <c r="F765" s="15">
        <v>27370</v>
      </c>
    </row>
    <row r="766" spans="1:6" x14ac:dyDescent="0.35">
      <c r="A766" s="21" t="s">
        <v>551</v>
      </c>
      <c r="B766" s="22" t="s">
        <v>567</v>
      </c>
      <c r="C766" s="15">
        <v>105810.565</v>
      </c>
      <c r="D766" s="15">
        <v>48132.7</v>
      </c>
      <c r="E766" s="15">
        <v>57677.865000000005</v>
      </c>
      <c r="F766" s="15">
        <v>0</v>
      </c>
    </row>
    <row r="767" spans="1:6" x14ac:dyDescent="0.35">
      <c r="A767" s="21" t="s">
        <v>551</v>
      </c>
      <c r="B767" s="22" t="s">
        <v>568</v>
      </c>
      <c r="C767" s="15">
        <v>4858</v>
      </c>
      <c r="D767" s="15">
        <v>4858</v>
      </c>
      <c r="E767" s="15">
        <v>0</v>
      </c>
      <c r="F767" s="15">
        <v>0</v>
      </c>
    </row>
    <row r="768" spans="1:6" x14ac:dyDescent="0.35">
      <c r="A768" s="21" t="s">
        <v>551</v>
      </c>
      <c r="B768" s="22" t="s">
        <v>569</v>
      </c>
      <c r="C768" s="15">
        <v>114637.91249999999</v>
      </c>
      <c r="D768" s="15">
        <v>25385.5</v>
      </c>
      <c r="E768" s="15">
        <v>80952.412499999991</v>
      </c>
      <c r="F768" s="15">
        <v>8300</v>
      </c>
    </row>
    <row r="769" spans="1:6" x14ac:dyDescent="0.35">
      <c r="A769" s="21" t="s">
        <v>551</v>
      </c>
      <c r="B769" s="22" t="s">
        <v>570</v>
      </c>
      <c r="C769" s="15">
        <v>98934.150499999989</v>
      </c>
      <c r="D769" s="15">
        <v>4752.5</v>
      </c>
      <c r="E769" s="15">
        <v>94168.810499999992</v>
      </c>
      <c r="F769" s="15">
        <v>12.84</v>
      </c>
    </row>
    <row r="770" spans="1:6" x14ac:dyDescent="0.35">
      <c r="A770" s="21" t="s">
        <v>551</v>
      </c>
      <c r="B770" s="22" t="s">
        <v>968</v>
      </c>
      <c r="C770" s="15">
        <v>88603.950000000012</v>
      </c>
      <c r="D770" s="15">
        <v>45686</v>
      </c>
      <c r="E770" s="15">
        <v>27861.75</v>
      </c>
      <c r="F770" s="15">
        <v>15056.2</v>
      </c>
    </row>
    <row r="771" spans="1:6" x14ac:dyDescent="0.35">
      <c r="A771" s="21" t="s">
        <v>551</v>
      </c>
      <c r="B771" s="22" t="s">
        <v>571</v>
      </c>
      <c r="C771" s="15">
        <v>235669.00839999999</v>
      </c>
      <c r="D771" s="15">
        <v>82717.600000000006</v>
      </c>
      <c r="E771" s="15">
        <v>147141.40839999999</v>
      </c>
      <c r="F771" s="15">
        <v>5810</v>
      </c>
    </row>
    <row r="772" spans="1:6" x14ac:dyDescent="0.35">
      <c r="A772" s="21" t="s">
        <v>551</v>
      </c>
      <c r="B772" s="22" t="s">
        <v>969</v>
      </c>
      <c r="C772" s="15">
        <v>287173.09449999995</v>
      </c>
      <c r="D772" s="15">
        <v>17379.007999999998</v>
      </c>
      <c r="E772" s="15">
        <v>267470.08649999998</v>
      </c>
      <c r="F772" s="15">
        <v>2324</v>
      </c>
    </row>
    <row r="773" spans="1:6" x14ac:dyDescent="0.35">
      <c r="A773" s="21" t="s">
        <v>551</v>
      </c>
      <c r="B773" s="22" t="s">
        <v>572</v>
      </c>
      <c r="C773" s="15">
        <v>558155.33159999992</v>
      </c>
      <c r="D773" s="15">
        <v>115419.1</v>
      </c>
      <c r="E773" s="15">
        <v>341663.43159999995</v>
      </c>
      <c r="F773" s="15">
        <v>101072.8</v>
      </c>
    </row>
    <row r="774" spans="1:6" x14ac:dyDescent="0.35">
      <c r="A774" s="21" t="s">
        <v>551</v>
      </c>
      <c r="B774" s="22" t="s">
        <v>573</v>
      </c>
      <c r="C774" s="15">
        <v>30619.355</v>
      </c>
      <c r="D774" s="15">
        <v>25366.73</v>
      </c>
      <c r="E774" s="15">
        <v>5252.625</v>
      </c>
      <c r="F774" s="15">
        <v>0</v>
      </c>
    </row>
    <row r="775" spans="1:6" x14ac:dyDescent="0.35">
      <c r="A775" s="21" t="s">
        <v>551</v>
      </c>
      <c r="B775" s="22" t="s">
        <v>574</v>
      </c>
      <c r="C775" s="15">
        <v>58183.857500000006</v>
      </c>
      <c r="D775" s="15">
        <v>5033.08</v>
      </c>
      <c r="E775" s="15">
        <v>34522.977500000001</v>
      </c>
      <c r="F775" s="15">
        <v>18627.800000000003</v>
      </c>
    </row>
    <row r="776" spans="1:6" x14ac:dyDescent="0.35">
      <c r="A776" s="21" t="s">
        <v>551</v>
      </c>
      <c r="B776" s="22" t="s">
        <v>575</v>
      </c>
      <c r="C776" s="15">
        <v>61197.887500000004</v>
      </c>
      <c r="D776" s="15">
        <v>19246.269999999997</v>
      </c>
      <c r="E776" s="15">
        <v>13067.6175</v>
      </c>
      <c r="F776" s="15">
        <v>28884</v>
      </c>
    </row>
    <row r="777" spans="1:6" x14ac:dyDescent="0.35">
      <c r="A777" s="21" t="s">
        <v>551</v>
      </c>
      <c r="B777" s="22" t="s">
        <v>576</v>
      </c>
      <c r="C777" s="15">
        <v>129679.51779999999</v>
      </c>
      <c r="D777" s="15">
        <v>38454.855000000003</v>
      </c>
      <c r="E777" s="15">
        <v>87572.662799999991</v>
      </c>
      <c r="F777" s="15">
        <v>3652</v>
      </c>
    </row>
    <row r="778" spans="1:6" x14ac:dyDescent="0.35">
      <c r="A778" s="21" t="s">
        <v>551</v>
      </c>
      <c r="B778" s="22" t="s">
        <v>577</v>
      </c>
      <c r="C778" s="15">
        <v>417490.29489999986</v>
      </c>
      <c r="D778" s="15">
        <v>164391.47</v>
      </c>
      <c r="E778" s="15">
        <v>231604.64489999998</v>
      </c>
      <c r="F778" s="15">
        <v>21494.18</v>
      </c>
    </row>
    <row r="779" spans="1:6" x14ac:dyDescent="0.35">
      <c r="A779" s="21" t="s">
        <v>551</v>
      </c>
      <c r="B779" s="22" t="s">
        <v>578</v>
      </c>
      <c r="C779" s="15">
        <v>111440.8275</v>
      </c>
      <c r="D779" s="15">
        <v>52716.32</v>
      </c>
      <c r="E779" s="15">
        <v>34090.5075</v>
      </c>
      <c r="F779" s="15">
        <v>24634</v>
      </c>
    </row>
    <row r="780" spans="1:6" x14ac:dyDescent="0.35">
      <c r="A780" s="21" t="s">
        <v>551</v>
      </c>
      <c r="B780" s="22" t="s">
        <v>579</v>
      </c>
      <c r="C780" s="15">
        <v>360211.23990000004</v>
      </c>
      <c r="D780" s="15">
        <v>103108.8</v>
      </c>
      <c r="E780" s="15">
        <v>217262.43989999994</v>
      </c>
      <c r="F780" s="15">
        <v>39840</v>
      </c>
    </row>
    <row r="781" spans="1:6" x14ac:dyDescent="0.35">
      <c r="A781" s="21" t="s">
        <v>551</v>
      </c>
      <c r="B781" s="22" t="s">
        <v>808</v>
      </c>
      <c r="C781" s="15">
        <v>148921.443</v>
      </c>
      <c r="D781" s="15">
        <v>34050.047999999995</v>
      </c>
      <c r="E781" s="15">
        <v>77665.77</v>
      </c>
      <c r="F781" s="15">
        <v>37205.625</v>
      </c>
    </row>
    <row r="782" spans="1:6" x14ac:dyDescent="0.35">
      <c r="A782" s="21" t="s">
        <v>580</v>
      </c>
      <c r="B782" s="22" t="s">
        <v>581</v>
      </c>
      <c r="C782" s="15">
        <v>46653.248</v>
      </c>
      <c r="D782" s="15">
        <v>9689.0054999999993</v>
      </c>
      <c r="E782" s="15">
        <v>27758.2425</v>
      </c>
      <c r="F782" s="15">
        <v>9206</v>
      </c>
    </row>
    <row r="783" spans="1:6" x14ac:dyDescent="0.35">
      <c r="A783" s="21" t="s">
        <v>580</v>
      </c>
      <c r="B783" s="22" t="s">
        <v>809</v>
      </c>
      <c r="C783" s="15">
        <v>31397.8652</v>
      </c>
      <c r="D783" s="15">
        <v>13463.55</v>
      </c>
      <c r="E783" s="15">
        <v>8662.3151999999991</v>
      </c>
      <c r="F783" s="15">
        <v>9272</v>
      </c>
    </row>
    <row r="784" spans="1:6" x14ac:dyDescent="0.35">
      <c r="A784" s="21" t="s">
        <v>580</v>
      </c>
      <c r="B784" s="22" t="s">
        <v>810</v>
      </c>
      <c r="C784" s="15">
        <v>15309.051000000001</v>
      </c>
      <c r="D784" s="15">
        <v>8020.9650000000001</v>
      </c>
      <c r="E784" s="15">
        <v>7035.1859999999997</v>
      </c>
      <c r="F784" s="15">
        <v>252.9</v>
      </c>
    </row>
    <row r="785" spans="1:6" x14ac:dyDescent="0.35">
      <c r="A785" s="21" t="s">
        <v>580</v>
      </c>
      <c r="B785" s="22" t="s">
        <v>582</v>
      </c>
      <c r="C785" s="15">
        <v>2519.0280000000002</v>
      </c>
      <c r="D785" s="15">
        <v>2476.4279999999999</v>
      </c>
      <c r="E785" s="15">
        <v>42.599999999999994</v>
      </c>
      <c r="F785" s="15">
        <v>0</v>
      </c>
    </row>
    <row r="786" spans="1:6" x14ac:dyDescent="0.35">
      <c r="A786" s="21" t="s">
        <v>580</v>
      </c>
      <c r="B786" s="22" t="s">
        <v>583</v>
      </c>
      <c r="C786" s="15">
        <v>9920.7049999999999</v>
      </c>
      <c r="D786" s="15">
        <v>8850.7049999999999</v>
      </c>
      <c r="E786" s="15">
        <v>0</v>
      </c>
      <c r="F786" s="15">
        <v>1070</v>
      </c>
    </row>
    <row r="787" spans="1:6" x14ac:dyDescent="0.35">
      <c r="A787" s="21" t="s">
        <v>580</v>
      </c>
      <c r="B787" s="22" t="s">
        <v>584</v>
      </c>
      <c r="C787" s="15">
        <v>60084.582199999997</v>
      </c>
      <c r="D787" s="15">
        <v>0</v>
      </c>
      <c r="E787" s="15">
        <v>44314.582199999997</v>
      </c>
      <c r="F787" s="15">
        <v>15770</v>
      </c>
    </row>
    <row r="788" spans="1:6" x14ac:dyDescent="0.35">
      <c r="A788" s="21" t="s">
        <v>580</v>
      </c>
      <c r="B788" s="22" t="s">
        <v>585</v>
      </c>
      <c r="C788" s="15">
        <v>146341.37999999998</v>
      </c>
      <c r="D788" s="15">
        <v>93532.48000000001</v>
      </c>
      <c r="E788" s="15">
        <v>52808.899999999994</v>
      </c>
      <c r="F788" s="15">
        <v>0</v>
      </c>
    </row>
    <row r="789" spans="1:6" x14ac:dyDescent="0.35">
      <c r="A789" s="21" t="s">
        <v>580</v>
      </c>
      <c r="B789" s="22" t="s">
        <v>586</v>
      </c>
      <c r="C789" s="15">
        <v>19661.131999999998</v>
      </c>
      <c r="D789" s="15">
        <v>11656.885</v>
      </c>
      <c r="E789" s="15">
        <v>5269.0470000000005</v>
      </c>
      <c r="F789" s="15">
        <v>2735.2000000000003</v>
      </c>
    </row>
    <row r="790" spans="1:6" x14ac:dyDescent="0.35">
      <c r="A790" s="21" t="s">
        <v>580</v>
      </c>
      <c r="B790" s="22" t="s">
        <v>587</v>
      </c>
      <c r="C790" s="15">
        <v>13685.95</v>
      </c>
      <c r="D790" s="15">
        <v>12410.95</v>
      </c>
      <c r="E790" s="15">
        <v>1275</v>
      </c>
      <c r="F790" s="15">
        <v>0</v>
      </c>
    </row>
    <row r="791" spans="1:6" x14ac:dyDescent="0.35">
      <c r="A791" s="21" t="s">
        <v>580</v>
      </c>
      <c r="B791" s="22" t="s">
        <v>857</v>
      </c>
      <c r="C791" s="16"/>
      <c r="D791" s="16"/>
      <c r="E791" s="16"/>
      <c r="F791" s="16"/>
    </row>
    <row r="792" spans="1:6" x14ac:dyDescent="0.35">
      <c r="A792" s="21" t="s">
        <v>580</v>
      </c>
      <c r="B792" s="22" t="s">
        <v>588</v>
      </c>
      <c r="C792" s="15">
        <v>549.99</v>
      </c>
      <c r="D792" s="15">
        <v>549.99</v>
      </c>
      <c r="E792" s="15">
        <v>0</v>
      </c>
      <c r="F792" s="15">
        <v>0</v>
      </c>
    </row>
    <row r="793" spans="1:6" x14ac:dyDescent="0.35">
      <c r="A793" s="21" t="s">
        <v>580</v>
      </c>
      <c r="B793" s="22" t="s">
        <v>589</v>
      </c>
      <c r="C793" s="15">
        <v>144057.77849999999</v>
      </c>
      <c r="D793" s="15">
        <v>112276.37999999999</v>
      </c>
      <c r="E793" s="15">
        <v>31781.398499999999</v>
      </c>
      <c r="F793" s="15">
        <v>0</v>
      </c>
    </row>
    <row r="794" spans="1:6" x14ac:dyDescent="0.35">
      <c r="A794" s="21" t="s">
        <v>580</v>
      </c>
      <c r="B794" s="22" t="s">
        <v>590</v>
      </c>
      <c r="C794" s="15">
        <v>34872.551499999994</v>
      </c>
      <c r="D794" s="15">
        <v>21147.214</v>
      </c>
      <c r="E794" s="15">
        <v>13725.3375</v>
      </c>
      <c r="F794" s="15">
        <v>0</v>
      </c>
    </row>
    <row r="795" spans="1:6" x14ac:dyDescent="0.35">
      <c r="A795" s="21" t="s">
        <v>580</v>
      </c>
      <c r="B795" s="22" t="s">
        <v>591</v>
      </c>
      <c r="C795" s="15">
        <v>4962.9500000000007</v>
      </c>
      <c r="D795" s="15">
        <v>3437.55</v>
      </c>
      <c r="E795" s="15">
        <v>0</v>
      </c>
      <c r="F795" s="15">
        <v>1525.4</v>
      </c>
    </row>
    <row r="796" spans="1:6" x14ac:dyDescent="0.35">
      <c r="A796" s="21" t="s">
        <v>580</v>
      </c>
      <c r="B796" s="22" t="s">
        <v>592</v>
      </c>
      <c r="C796" s="15">
        <v>1220.5999999999999</v>
      </c>
      <c r="D796" s="15">
        <v>1220.5999999999999</v>
      </c>
      <c r="E796" s="15">
        <v>0</v>
      </c>
      <c r="F796" s="15">
        <v>0</v>
      </c>
    </row>
    <row r="797" spans="1:6" x14ac:dyDescent="0.35">
      <c r="A797" s="21" t="s">
        <v>580</v>
      </c>
      <c r="B797" s="22" t="s">
        <v>593</v>
      </c>
      <c r="C797" s="15">
        <v>61613.616000000002</v>
      </c>
      <c r="D797" s="15">
        <v>27365.395000000004</v>
      </c>
      <c r="E797" s="15">
        <v>32824.820999999996</v>
      </c>
      <c r="F797" s="15">
        <v>1423.4</v>
      </c>
    </row>
    <row r="798" spans="1:6" x14ac:dyDescent="0.35">
      <c r="A798" s="21" t="s">
        <v>580</v>
      </c>
      <c r="B798" s="22" t="s">
        <v>594</v>
      </c>
      <c r="C798" s="15">
        <v>167846.53230000002</v>
      </c>
      <c r="D798" s="15">
        <v>139370.31000000003</v>
      </c>
      <c r="E798" s="15">
        <v>28295.8223</v>
      </c>
      <c r="F798" s="15">
        <v>180.4</v>
      </c>
    </row>
    <row r="799" spans="1:6" x14ac:dyDescent="0.35">
      <c r="A799" s="21" t="s">
        <v>580</v>
      </c>
      <c r="B799" s="22" t="s">
        <v>595</v>
      </c>
      <c r="C799" s="15">
        <v>23066.251</v>
      </c>
      <c r="D799" s="15">
        <v>19071.251000000004</v>
      </c>
      <c r="E799" s="15">
        <v>3995</v>
      </c>
      <c r="F799" s="15">
        <v>0</v>
      </c>
    </row>
    <row r="800" spans="1:6" x14ac:dyDescent="0.35">
      <c r="A800" s="21" t="s">
        <v>580</v>
      </c>
      <c r="B800" s="22" t="s">
        <v>596</v>
      </c>
      <c r="C800" s="15">
        <v>33625.837</v>
      </c>
      <c r="D800" s="15">
        <v>17480.524000000001</v>
      </c>
      <c r="E800" s="15">
        <v>16124.98</v>
      </c>
      <c r="F800" s="15">
        <v>20.333000000000002</v>
      </c>
    </row>
    <row r="801" spans="1:6" ht="29" x14ac:dyDescent="0.35">
      <c r="A801" s="21" t="s">
        <v>580</v>
      </c>
      <c r="B801" s="22" t="s">
        <v>811</v>
      </c>
      <c r="C801" s="15">
        <v>9343.5149999999994</v>
      </c>
      <c r="D801" s="15">
        <v>227.5</v>
      </c>
      <c r="E801" s="15">
        <v>6294.0150000000003</v>
      </c>
      <c r="F801" s="15">
        <v>2822</v>
      </c>
    </row>
    <row r="802" spans="1:6" ht="29" x14ac:dyDescent="0.35">
      <c r="A802" s="21" t="s">
        <v>580</v>
      </c>
      <c r="B802" s="22" t="s">
        <v>597</v>
      </c>
      <c r="C802" s="15">
        <v>22444.046999999995</v>
      </c>
      <c r="D802" s="15">
        <v>5048.4130000000005</v>
      </c>
      <c r="E802" s="15">
        <v>250.17000000000002</v>
      </c>
      <c r="F802" s="15">
        <v>17145.464</v>
      </c>
    </row>
    <row r="803" spans="1:6" x14ac:dyDescent="0.35">
      <c r="A803" s="21" t="s">
        <v>580</v>
      </c>
      <c r="B803" s="22" t="s">
        <v>598</v>
      </c>
      <c r="C803" s="15">
        <v>33026.370000000003</v>
      </c>
      <c r="D803" s="15">
        <v>23984.240000000002</v>
      </c>
      <c r="E803" s="15">
        <v>3740</v>
      </c>
      <c r="F803" s="15">
        <v>5302.1299999999992</v>
      </c>
    </row>
    <row r="804" spans="1:6" x14ac:dyDescent="0.35">
      <c r="A804" s="21" t="s">
        <v>580</v>
      </c>
      <c r="B804" s="22" t="s">
        <v>599</v>
      </c>
      <c r="C804" s="15">
        <v>8789.1710000000003</v>
      </c>
      <c r="D804" s="15">
        <v>8789.1710000000003</v>
      </c>
      <c r="E804" s="15">
        <v>0</v>
      </c>
      <c r="F804" s="15">
        <v>0</v>
      </c>
    </row>
    <row r="805" spans="1:6" x14ac:dyDescent="0.35">
      <c r="A805" s="21" t="s">
        <v>580</v>
      </c>
      <c r="B805" s="22" t="s">
        <v>600</v>
      </c>
      <c r="C805" s="15">
        <v>1217.625</v>
      </c>
      <c r="D805" s="15">
        <v>0</v>
      </c>
      <c r="E805" s="15">
        <v>1217.625</v>
      </c>
      <c r="F805" s="15">
        <v>0</v>
      </c>
    </row>
    <row r="806" spans="1:6" x14ac:dyDescent="0.35">
      <c r="A806" s="21" t="s">
        <v>580</v>
      </c>
      <c r="B806" s="22" t="s">
        <v>601</v>
      </c>
      <c r="C806" s="15">
        <v>58469.020000000004</v>
      </c>
      <c r="D806" s="15">
        <v>52031.963000000003</v>
      </c>
      <c r="E806" s="15">
        <v>5581.4850000000006</v>
      </c>
      <c r="F806" s="15">
        <v>855.572</v>
      </c>
    </row>
    <row r="807" spans="1:6" x14ac:dyDescent="0.35">
      <c r="A807" s="21" t="s">
        <v>580</v>
      </c>
      <c r="B807" s="22" t="s">
        <v>970</v>
      </c>
      <c r="C807" s="15">
        <v>313961.77299999999</v>
      </c>
      <c r="D807" s="15">
        <v>237226.83399999997</v>
      </c>
      <c r="E807" s="15">
        <v>74083.53899999999</v>
      </c>
      <c r="F807" s="15">
        <v>2651.4</v>
      </c>
    </row>
    <row r="808" spans="1:6" x14ac:dyDescent="0.35">
      <c r="A808" s="21" t="s">
        <v>602</v>
      </c>
      <c r="B808" s="22" t="s">
        <v>603</v>
      </c>
      <c r="C808" s="15">
        <v>132082.60999999999</v>
      </c>
      <c r="D808" s="15">
        <v>22873.005000000005</v>
      </c>
      <c r="E808" s="15">
        <v>87214.604999999981</v>
      </c>
      <c r="F808" s="15">
        <v>21995</v>
      </c>
    </row>
    <row r="809" spans="1:6" x14ac:dyDescent="0.35">
      <c r="A809" s="21" t="s">
        <v>602</v>
      </c>
      <c r="B809" s="22" t="s">
        <v>604</v>
      </c>
      <c r="C809" s="15">
        <v>126847.90170000002</v>
      </c>
      <c r="D809" s="15">
        <v>47364.25</v>
      </c>
      <c r="E809" s="15">
        <v>57903.651699999995</v>
      </c>
      <c r="F809" s="15">
        <v>21580</v>
      </c>
    </row>
    <row r="810" spans="1:6" x14ac:dyDescent="0.35">
      <c r="A810" s="21" t="s">
        <v>602</v>
      </c>
      <c r="B810" s="22" t="s">
        <v>605</v>
      </c>
      <c r="C810" s="15">
        <v>15711.452499999999</v>
      </c>
      <c r="D810" s="15">
        <v>15709.772499999999</v>
      </c>
      <c r="E810" s="15">
        <v>0</v>
      </c>
      <c r="F810" s="15">
        <v>1.68</v>
      </c>
    </row>
    <row r="811" spans="1:6" x14ac:dyDescent="0.35">
      <c r="A811" s="21" t="s">
        <v>602</v>
      </c>
      <c r="B811" s="22" t="s">
        <v>606</v>
      </c>
      <c r="C811" s="15">
        <v>20539.526500000007</v>
      </c>
      <c r="D811" s="15">
        <v>20539.526500000007</v>
      </c>
      <c r="E811" s="15">
        <v>0</v>
      </c>
      <c r="F811" s="15">
        <v>0</v>
      </c>
    </row>
    <row r="812" spans="1:6" x14ac:dyDescent="0.35">
      <c r="A812" s="21" t="s">
        <v>602</v>
      </c>
      <c r="B812" s="22" t="s">
        <v>607</v>
      </c>
      <c r="C812" s="15">
        <v>103113.28410000002</v>
      </c>
      <c r="D812" s="15">
        <v>56827.557500000003</v>
      </c>
      <c r="E812" s="15">
        <v>45573.586600000002</v>
      </c>
      <c r="F812" s="15">
        <v>712.14</v>
      </c>
    </row>
    <row r="813" spans="1:6" x14ac:dyDescent="0.35">
      <c r="A813" s="21" t="s">
        <v>602</v>
      </c>
      <c r="B813" s="22" t="s">
        <v>608</v>
      </c>
      <c r="C813" s="15">
        <v>121760.30950000002</v>
      </c>
      <c r="D813" s="15">
        <v>22888.291999999998</v>
      </c>
      <c r="E813" s="15">
        <v>76355.927499999991</v>
      </c>
      <c r="F813" s="15">
        <v>22516.09</v>
      </c>
    </row>
    <row r="814" spans="1:6" x14ac:dyDescent="0.35">
      <c r="A814" s="21" t="s">
        <v>602</v>
      </c>
      <c r="B814" s="22" t="s">
        <v>609</v>
      </c>
      <c r="C814" s="15">
        <v>155026.8075</v>
      </c>
      <c r="D814" s="15">
        <v>25226.842000000004</v>
      </c>
      <c r="E814" s="15">
        <v>103285.1655</v>
      </c>
      <c r="F814" s="15">
        <v>26514.799999999999</v>
      </c>
    </row>
    <row r="815" spans="1:6" x14ac:dyDescent="0.35">
      <c r="A815" s="21" t="s">
        <v>602</v>
      </c>
      <c r="B815" s="22" t="s">
        <v>733</v>
      </c>
      <c r="C815" s="15">
        <v>231194.09399999995</v>
      </c>
      <c r="D815" s="15">
        <v>64217.658500000027</v>
      </c>
      <c r="E815" s="15">
        <v>134772.43550000002</v>
      </c>
      <c r="F815" s="15">
        <v>32204</v>
      </c>
    </row>
    <row r="816" spans="1:6" x14ac:dyDescent="0.35">
      <c r="A816" s="21" t="s">
        <v>602</v>
      </c>
      <c r="B816" s="22" t="s">
        <v>735</v>
      </c>
      <c r="C816" s="15">
        <v>57595.462999999996</v>
      </c>
      <c r="D816" s="15">
        <v>46657.762999999999</v>
      </c>
      <c r="E816" s="15">
        <v>9656</v>
      </c>
      <c r="F816" s="15">
        <v>1281.7</v>
      </c>
    </row>
    <row r="817" spans="1:6" x14ac:dyDescent="0.35">
      <c r="A817" s="21" t="s">
        <v>602</v>
      </c>
      <c r="B817" s="22" t="s">
        <v>610</v>
      </c>
      <c r="C817" s="15">
        <v>346338.08069999993</v>
      </c>
      <c r="D817" s="15">
        <v>86059.67200000002</v>
      </c>
      <c r="E817" s="15">
        <v>248319.98870000002</v>
      </c>
      <c r="F817" s="15">
        <v>11958.420000000002</v>
      </c>
    </row>
    <row r="818" spans="1:6" x14ac:dyDescent="0.35">
      <c r="A818" s="21" t="s">
        <v>602</v>
      </c>
      <c r="B818" s="22" t="s">
        <v>812</v>
      </c>
      <c r="C818" s="15">
        <v>199983.10149999996</v>
      </c>
      <c r="D818" s="15">
        <v>45003.557000000001</v>
      </c>
      <c r="E818" s="15">
        <v>126427.5445</v>
      </c>
      <c r="F818" s="15">
        <v>28552</v>
      </c>
    </row>
    <row r="819" spans="1:6" x14ac:dyDescent="0.35">
      <c r="A819" s="21" t="s">
        <v>602</v>
      </c>
      <c r="B819" s="22" t="s">
        <v>971</v>
      </c>
      <c r="C819" s="15">
        <v>517025.42819999991</v>
      </c>
      <c r="D819" s="15">
        <v>120813.07000000004</v>
      </c>
      <c r="E819" s="15">
        <v>325551.47019999992</v>
      </c>
      <c r="F819" s="15">
        <v>70660.888000000006</v>
      </c>
    </row>
    <row r="820" spans="1:6" x14ac:dyDescent="0.35">
      <c r="A820" s="21" t="s">
        <v>602</v>
      </c>
      <c r="B820" s="22" t="s">
        <v>611</v>
      </c>
      <c r="C820" s="15">
        <v>137376.05100000001</v>
      </c>
      <c r="D820" s="15">
        <v>47956.872000000003</v>
      </c>
      <c r="E820" s="15">
        <v>89419.178999999975</v>
      </c>
      <c r="F820" s="15">
        <v>0</v>
      </c>
    </row>
    <row r="821" spans="1:6" ht="29" x14ac:dyDescent="0.35">
      <c r="A821" s="21" t="s">
        <v>602</v>
      </c>
      <c r="B821" s="22" t="s">
        <v>612</v>
      </c>
      <c r="C821" s="15">
        <v>3762.6400000000003</v>
      </c>
      <c r="D821" s="15">
        <v>2849.14</v>
      </c>
      <c r="E821" s="15">
        <v>913.5</v>
      </c>
      <c r="F821" s="15">
        <v>0</v>
      </c>
    </row>
    <row r="822" spans="1:6" x14ac:dyDescent="0.35">
      <c r="A822" s="21" t="s">
        <v>602</v>
      </c>
      <c r="B822" s="22" t="s">
        <v>613</v>
      </c>
      <c r="C822" s="15">
        <v>148046.21479999999</v>
      </c>
      <c r="D822" s="15">
        <v>52234.628000000004</v>
      </c>
      <c r="E822" s="15">
        <v>64466.586799999997</v>
      </c>
      <c r="F822" s="15">
        <v>31345</v>
      </c>
    </row>
    <row r="823" spans="1:6" x14ac:dyDescent="0.35">
      <c r="A823" s="21" t="s">
        <v>614</v>
      </c>
      <c r="B823" s="22" t="s">
        <v>615</v>
      </c>
      <c r="C823" s="15">
        <v>2407.6</v>
      </c>
      <c r="D823" s="15">
        <v>182</v>
      </c>
      <c r="E823" s="15">
        <v>0</v>
      </c>
      <c r="F823" s="15">
        <v>2225.6</v>
      </c>
    </row>
    <row r="824" spans="1:6" x14ac:dyDescent="0.35">
      <c r="A824" s="21" t="s">
        <v>614</v>
      </c>
      <c r="B824" s="22" t="s">
        <v>616</v>
      </c>
      <c r="C824" s="15">
        <v>22815</v>
      </c>
      <c r="D824" s="15">
        <v>500.5</v>
      </c>
      <c r="E824" s="15">
        <v>4567.5</v>
      </c>
      <c r="F824" s="15">
        <v>17747</v>
      </c>
    </row>
    <row r="825" spans="1:6" x14ac:dyDescent="0.35">
      <c r="A825" s="21" t="s">
        <v>614</v>
      </c>
      <c r="B825" s="22" t="s">
        <v>813</v>
      </c>
      <c r="C825" s="15">
        <v>91277.873999999996</v>
      </c>
      <c r="D825" s="15">
        <v>3042.2420000000002</v>
      </c>
      <c r="E825" s="15">
        <v>30741.5</v>
      </c>
      <c r="F825" s="15">
        <v>57494.131999999998</v>
      </c>
    </row>
    <row r="826" spans="1:6" x14ac:dyDescent="0.35">
      <c r="A826" s="21" t="s">
        <v>614</v>
      </c>
      <c r="B826" s="22" t="s">
        <v>617</v>
      </c>
      <c r="C826" s="16"/>
      <c r="D826" s="16"/>
      <c r="E826" s="16"/>
      <c r="F826" s="16"/>
    </row>
    <row r="827" spans="1:6" x14ac:dyDescent="0.35">
      <c r="A827" s="21" t="s">
        <v>614</v>
      </c>
      <c r="B827" s="22" t="s">
        <v>858</v>
      </c>
      <c r="C827" s="16"/>
      <c r="D827" s="16"/>
      <c r="E827" s="16"/>
      <c r="F827" s="16"/>
    </row>
    <row r="828" spans="1:6" x14ac:dyDescent="0.35">
      <c r="A828" s="21" t="s">
        <v>614</v>
      </c>
      <c r="B828" s="22" t="s">
        <v>618</v>
      </c>
      <c r="C828" s="15">
        <v>821.76</v>
      </c>
      <c r="D828" s="15">
        <v>0</v>
      </c>
      <c r="E828" s="15">
        <v>0</v>
      </c>
      <c r="F828" s="15">
        <v>821.76</v>
      </c>
    </row>
    <row r="829" spans="1:6" x14ac:dyDescent="0.35">
      <c r="A829" s="21" t="s">
        <v>614</v>
      </c>
      <c r="B829" s="22" t="s">
        <v>859</v>
      </c>
      <c r="C829" s="16"/>
      <c r="D829" s="16"/>
      <c r="E829" s="16"/>
      <c r="F829" s="16"/>
    </row>
    <row r="830" spans="1:6" x14ac:dyDescent="0.35">
      <c r="A830" s="21" t="s">
        <v>614</v>
      </c>
      <c r="B830" s="22" t="s">
        <v>860</v>
      </c>
      <c r="C830" s="16"/>
      <c r="D830" s="16"/>
      <c r="E830" s="16"/>
      <c r="F830" s="16"/>
    </row>
    <row r="831" spans="1:6" x14ac:dyDescent="0.35">
      <c r="A831" s="21" t="s">
        <v>614</v>
      </c>
      <c r="B831" s="22" t="s">
        <v>619</v>
      </c>
      <c r="C831" s="15">
        <v>97298.191999999995</v>
      </c>
      <c r="D831" s="15">
        <v>136.5</v>
      </c>
      <c r="E831" s="15">
        <v>0</v>
      </c>
      <c r="F831" s="15">
        <v>97161.691999999995</v>
      </c>
    </row>
    <row r="832" spans="1:6" x14ac:dyDescent="0.35">
      <c r="A832" s="21" t="s">
        <v>614</v>
      </c>
      <c r="B832" s="22" t="s">
        <v>620</v>
      </c>
      <c r="C832" s="15">
        <v>10520</v>
      </c>
      <c r="D832" s="15">
        <v>0</v>
      </c>
      <c r="E832" s="15">
        <v>0</v>
      </c>
      <c r="F832" s="15">
        <v>10520</v>
      </c>
    </row>
    <row r="833" spans="1:6" ht="29" x14ac:dyDescent="0.35">
      <c r="A833" s="21" t="s">
        <v>614</v>
      </c>
      <c r="B833" s="22" t="s">
        <v>814</v>
      </c>
      <c r="C833" s="15">
        <v>5074.9660000000003</v>
      </c>
      <c r="D833" s="15">
        <v>1749.7080000000001</v>
      </c>
      <c r="E833" s="15">
        <v>0</v>
      </c>
      <c r="F833" s="15">
        <v>3325.2579999999998</v>
      </c>
    </row>
    <row r="834" spans="1:6" x14ac:dyDescent="0.35">
      <c r="A834" s="21" t="s">
        <v>614</v>
      </c>
      <c r="B834" s="22" t="s">
        <v>621</v>
      </c>
      <c r="C834" s="15">
        <v>2929.15</v>
      </c>
      <c r="D834" s="15">
        <v>227.5</v>
      </c>
      <c r="E834" s="15">
        <v>0</v>
      </c>
      <c r="F834" s="15">
        <v>2701.65</v>
      </c>
    </row>
    <row r="835" spans="1:6" x14ac:dyDescent="0.35">
      <c r="A835" s="21" t="s">
        <v>614</v>
      </c>
      <c r="B835" s="22" t="s">
        <v>622</v>
      </c>
      <c r="C835" s="15">
        <v>547.45000000000005</v>
      </c>
      <c r="D835" s="15">
        <v>271.8</v>
      </c>
      <c r="E835" s="15">
        <v>0</v>
      </c>
      <c r="F835" s="15">
        <v>275.64999999999998</v>
      </c>
    </row>
    <row r="836" spans="1:6" x14ac:dyDescent="0.35">
      <c r="A836" s="21" t="s">
        <v>614</v>
      </c>
      <c r="B836" s="22" t="s">
        <v>972</v>
      </c>
      <c r="C836" s="15">
        <v>39728.155999999995</v>
      </c>
      <c r="D836" s="15">
        <v>227.5</v>
      </c>
      <c r="E836" s="15">
        <v>0</v>
      </c>
      <c r="F836" s="15">
        <v>39500.655999999995</v>
      </c>
    </row>
    <row r="837" spans="1:6" x14ac:dyDescent="0.35">
      <c r="A837" s="21" t="s">
        <v>614</v>
      </c>
      <c r="B837" s="22" t="s">
        <v>815</v>
      </c>
      <c r="C837" s="15">
        <v>2047.88</v>
      </c>
      <c r="D837" s="15">
        <v>387.88</v>
      </c>
      <c r="E837" s="15">
        <v>0</v>
      </c>
      <c r="F837" s="15">
        <v>1660</v>
      </c>
    </row>
    <row r="838" spans="1:6" x14ac:dyDescent="0.35">
      <c r="A838" s="21" t="s">
        <v>614</v>
      </c>
      <c r="B838" s="22" t="s">
        <v>623</v>
      </c>
      <c r="C838" s="15">
        <v>24361.5</v>
      </c>
      <c r="D838" s="15">
        <v>14952</v>
      </c>
      <c r="E838" s="15">
        <v>0</v>
      </c>
      <c r="F838" s="15">
        <v>9409.5</v>
      </c>
    </row>
    <row r="839" spans="1:6" x14ac:dyDescent="0.35">
      <c r="A839" s="21" t="s">
        <v>614</v>
      </c>
      <c r="B839" s="22" t="s">
        <v>624</v>
      </c>
      <c r="C839" s="15">
        <v>17160.745000000003</v>
      </c>
      <c r="D839" s="15">
        <v>4663.5199999999995</v>
      </c>
      <c r="E839" s="15">
        <v>9675.2250000000004</v>
      </c>
      <c r="F839" s="15">
        <v>2822</v>
      </c>
    </row>
    <row r="840" spans="1:6" x14ac:dyDescent="0.35">
      <c r="A840" s="21" t="s">
        <v>614</v>
      </c>
      <c r="B840" s="22" t="s">
        <v>625</v>
      </c>
      <c r="C840" s="15">
        <v>1375.94</v>
      </c>
      <c r="D840" s="15">
        <v>1375.94</v>
      </c>
      <c r="E840" s="15">
        <v>0</v>
      </c>
      <c r="F840" s="15">
        <v>0</v>
      </c>
    </row>
    <row r="841" spans="1:6" x14ac:dyDescent="0.35">
      <c r="A841" s="21" t="s">
        <v>614</v>
      </c>
      <c r="B841" s="22" t="s">
        <v>626</v>
      </c>
      <c r="C841" s="15">
        <v>1718.1000000000001</v>
      </c>
      <c r="D841" s="15">
        <v>1718.1000000000001</v>
      </c>
      <c r="E841" s="15">
        <v>0</v>
      </c>
      <c r="F841" s="15">
        <v>0</v>
      </c>
    </row>
    <row r="842" spans="1:6" x14ac:dyDescent="0.35">
      <c r="A842" s="21" t="s">
        <v>614</v>
      </c>
      <c r="B842" s="22" t="s">
        <v>816</v>
      </c>
      <c r="C842" s="15">
        <v>29941</v>
      </c>
      <c r="D842" s="15">
        <v>25459</v>
      </c>
      <c r="E842" s="15">
        <v>0</v>
      </c>
      <c r="F842" s="15">
        <v>4482</v>
      </c>
    </row>
    <row r="843" spans="1:6" x14ac:dyDescent="0.35">
      <c r="A843" s="21" t="s">
        <v>614</v>
      </c>
      <c r="B843" s="22" t="s">
        <v>627</v>
      </c>
      <c r="C843" s="15">
        <v>19888.126</v>
      </c>
      <c r="D843" s="15">
        <v>424.36599999999999</v>
      </c>
      <c r="E843" s="15">
        <v>0</v>
      </c>
      <c r="F843" s="15">
        <v>19463.759999999998</v>
      </c>
    </row>
    <row r="844" spans="1:6" x14ac:dyDescent="0.35">
      <c r="A844" s="21" t="s">
        <v>614</v>
      </c>
      <c r="B844" s="22" t="s">
        <v>628</v>
      </c>
      <c r="C844" s="15">
        <v>14342.454</v>
      </c>
      <c r="D844" s="15">
        <v>2403.85</v>
      </c>
      <c r="E844" s="15">
        <v>0</v>
      </c>
      <c r="F844" s="15">
        <v>11938.603999999999</v>
      </c>
    </row>
    <row r="845" spans="1:6" x14ac:dyDescent="0.35">
      <c r="A845" s="21" t="s">
        <v>629</v>
      </c>
      <c r="B845" s="22" t="s">
        <v>630</v>
      </c>
      <c r="C845" s="15">
        <v>67028.81</v>
      </c>
      <c r="D845" s="15">
        <v>8850.1000000000022</v>
      </c>
      <c r="E845" s="15">
        <v>43628.76</v>
      </c>
      <c r="F845" s="15">
        <v>14549.95</v>
      </c>
    </row>
    <row r="846" spans="1:6" x14ac:dyDescent="0.35">
      <c r="A846" s="21" t="s">
        <v>629</v>
      </c>
      <c r="B846" s="22" t="s">
        <v>631</v>
      </c>
      <c r="C846" s="15">
        <v>229221.66500000007</v>
      </c>
      <c r="D846" s="15">
        <v>10019.436</v>
      </c>
      <c r="E846" s="15">
        <v>107760.07499999998</v>
      </c>
      <c r="F846" s="15">
        <v>111442.15399999999</v>
      </c>
    </row>
    <row r="847" spans="1:6" x14ac:dyDescent="0.35">
      <c r="A847" s="21" t="s">
        <v>629</v>
      </c>
      <c r="B847" s="22" t="s">
        <v>632</v>
      </c>
      <c r="C847" s="15">
        <v>46445.036</v>
      </c>
      <c r="D847" s="15">
        <v>11569.536</v>
      </c>
      <c r="E847" s="15">
        <v>6086</v>
      </c>
      <c r="F847" s="15">
        <v>28789.5</v>
      </c>
    </row>
    <row r="848" spans="1:6" x14ac:dyDescent="0.35">
      <c r="A848" s="21" t="s">
        <v>629</v>
      </c>
      <c r="B848" s="22" t="s">
        <v>633</v>
      </c>
      <c r="C848" s="15">
        <v>33400.078999999998</v>
      </c>
      <c r="D848" s="15">
        <v>36.069000000000003</v>
      </c>
      <c r="E848" s="15">
        <v>21311.54</v>
      </c>
      <c r="F848" s="15">
        <v>12052.47</v>
      </c>
    </row>
    <row r="849" spans="1:6" x14ac:dyDescent="0.35">
      <c r="A849" s="21" t="s">
        <v>629</v>
      </c>
      <c r="B849" s="22" t="s">
        <v>634</v>
      </c>
      <c r="C849" s="15">
        <v>32213.850000000002</v>
      </c>
      <c r="D849" s="15">
        <v>4903.6000000000004</v>
      </c>
      <c r="E849" s="15">
        <v>10370.25</v>
      </c>
      <c r="F849" s="15">
        <v>16940.000000000004</v>
      </c>
    </row>
    <row r="850" spans="1:6" x14ac:dyDescent="0.35">
      <c r="A850" s="21" t="s">
        <v>629</v>
      </c>
      <c r="B850" s="22" t="s">
        <v>635</v>
      </c>
      <c r="C850" s="15">
        <v>4378.7719999999999</v>
      </c>
      <c r="D850" s="15">
        <v>4378.7719999999999</v>
      </c>
      <c r="E850" s="15">
        <v>0</v>
      </c>
      <c r="F850" s="15">
        <v>0</v>
      </c>
    </row>
    <row r="851" spans="1:6" x14ac:dyDescent="0.35">
      <c r="A851" s="21" t="s">
        <v>629</v>
      </c>
      <c r="B851" s="22" t="s">
        <v>636</v>
      </c>
      <c r="C851" s="15">
        <v>129207.3181</v>
      </c>
      <c r="D851" s="15">
        <v>8553.4220000000005</v>
      </c>
      <c r="E851" s="15">
        <v>55118.146099999998</v>
      </c>
      <c r="F851" s="15">
        <v>65535.75</v>
      </c>
    </row>
    <row r="852" spans="1:6" x14ac:dyDescent="0.35">
      <c r="A852" s="21" t="s">
        <v>629</v>
      </c>
      <c r="B852" s="22" t="s">
        <v>637</v>
      </c>
      <c r="C852" s="15">
        <v>222328.49450000006</v>
      </c>
      <c r="D852" s="15">
        <v>27176.862000000001</v>
      </c>
      <c r="E852" s="15">
        <v>83602.753500000006</v>
      </c>
      <c r="F852" s="15">
        <v>111548.87899999999</v>
      </c>
    </row>
    <row r="853" spans="1:6" x14ac:dyDescent="0.35">
      <c r="A853" s="21" t="s">
        <v>629</v>
      </c>
      <c r="B853" s="22" t="s">
        <v>638</v>
      </c>
      <c r="C853" s="15">
        <v>26297.1695</v>
      </c>
      <c r="D853" s="15">
        <v>2285.252</v>
      </c>
      <c r="E853" s="15">
        <v>17039.9175</v>
      </c>
      <c r="F853" s="15">
        <v>6972</v>
      </c>
    </row>
    <row r="854" spans="1:6" ht="29" x14ac:dyDescent="0.35">
      <c r="A854" s="21" t="s">
        <v>629</v>
      </c>
      <c r="B854" s="22" t="s">
        <v>639</v>
      </c>
      <c r="C854" s="15">
        <v>23541.7752</v>
      </c>
      <c r="D854" s="15">
        <v>0</v>
      </c>
      <c r="E854" s="15">
        <v>10922.5</v>
      </c>
      <c r="F854" s="15">
        <v>12619.2752</v>
      </c>
    </row>
    <row r="855" spans="1:6" x14ac:dyDescent="0.35">
      <c r="A855" s="21" t="s">
        <v>629</v>
      </c>
      <c r="B855" s="22" t="s">
        <v>640</v>
      </c>
      <c r="C855" s="15">
        <v>20440.900000000001</v>
      </c>
      <c r="D855" s="15">
        <v>0</v>
      </c>
      <c r="E855" s="15">
        <v>0</v>
      </c>
      <c r="F855" s="15">
        <v>20440.900000000001</v>
      </c>
    </row>
    <row r="856" spans="1:6" x14ac:dyDescent="0.35">
      <c r="A856" s="21" t="s">
        <v>629</v>
      </c>
      <c r="B856" s="22" t="s">
        <v>641</v>
      </c>
      <c r="C856" s="15">
        <v>44176.160000000003</v>
      </c>
      <c r="D856" s="15">
        <v>2434.06</v>
      </c>
      <c r="E856" s="15">
        <v>0</v>
      </c>
      <c r="F856" s="15">
        <v>41742.100000000006</v>
      </c>
    </row>
    <row r="857" spans="1:6" x14ac:dyDescent="0.35">
      <c r="A857" s="21" t="s">
        <v>642</v>
      </c>
      <c r="B857" s="22" t="s">
        <v>643</v>
      </c>
      <c r="C857" s="15">
        <v>722378.74290000007</v>
      </c>
      <c r="D857" s="15">
        <v>152042.174</v>
      </c>
      <c r="E857" s="15">
        <v>498685.51390000014</v>
      </c>
      <c r="F857" s="15">
        <v>71651.054999999993</v>
      </c>
    </row>
    <row r="858" spans="1:6" x14ac:dyDescent="0.35">
      <c r="A858" s="21" t="s">
        <v>642</v>
      </c>
      <c r="B858" s="22" t="s">
        <v>644</v>
      </c>
      <c r="C858" s="15">
        <v>127561.74400000001</v>
      </c>
      <c r="D858" s="15">
        <v>34968.417000000001</v>
      </c>
      <c r="E858" s="15">
        <v>63638.327000000005</v>
      </c>
      <c r="F858" s="15">
        <v>28955</v>
      </c>
    </row>
    <row r="859" spans="1:6" x14ac:dyDescent="0.35">
      <c r="A859" s="21" t="s">
        <v>642</v>
      </c>
      <c r="B859" s="22" t="s">
        <v>645</v>
      </c>
      <c r="C859" s="15">
        <v>200812.21350000001</v>
      </c>
      <c r="D859" s="15">
        <v>52892.250999999997</v>
      </c>
      <c r="E859" s="15">
        <v>106075.46250000001</v>
      </c>
      <c r="F859" s="15">
        <v>41844.5</v>
      </c>
    </row>
    <row r="860" spans="1:6" x14ac:dyDescent="0.35">
      <c r="A860" s="21" t="s">
        <v>642</v>
      </c>
      <c r="B860" s="22" t="s">
        <v>646</v>
      </c>
      <c r="C860" s="15">
        <v>385111.67930000008</v>
      </c>
      <c r="D860" s="15">
        <v>46600.25</v>
      </c>
      <c r="E860" s="15">
        <v>178294.55730000001</v>
      </c>
      <c r="F860" s="15">
        <v>160216.872</v>
      </c>
    </row>
    <row r="861" spans="1:6" x14ac:dyDescent="0.35">
      <c r="A861" s="21" t="s">
        <v>642</v>
      </c>
      <c r="B861" s="22" t="s">
        <v>817</v>
      </c>
      <c r="C861" s="15">
        <v>206477.50689999998</v>
      </c>
      <c r="D861" s="15">
        <v>27251.802</v>
      </c>
      <c r="E861" s="15">
        <v>170785.46489999999</v>
      </c>
      <c r="F861" s="15">
        <v>8440.24</v>
      </c>
    </row>
    <row r="862" spans="1:6" x14ac:dyDescent="0.35">
      <c r="A862" s="21" t="s">
        <v>642</v>
      </c>
      <c r="B862" s="22" t="s">
        <v>647</v>
      </c>
      <c r="C862" s="15">
        <v>31810.625</v>
      </c>
      <c r="D862" s="15">
        <v>2748.2</v>
      </c>
      <c r="E862" s="15">
        <v>9142.4249999999993</v>
      </c>
      <c r="F862" s="15">
        <v>19920</v>
      </c>
    </row>
    <row r="863" spans="1:6" x14ac:dyDescent="0.35">
      <c r="A863" s="21" t="s">
        <v>642</v>
      </c>
      <c r="B863" s="22" t="s">
        <v>648</v>
      </c>
      <c r="C863" s="15">
        <v>138777.068</v>
      </c>
      <c r="D863" s="15">
        <v>85903.687999999995</v>
      </c>
      <c r="E863" s="15">
        <v>52873.38</v>
      </c>
      <c r="F863" s="15">
        <v>0</v>
      </c>
    </row>
    <row r="864" spans="1:6" x14ac:dyDescent="0.35">
      <c r="A864" s="21" t="s">
        <v>642</v>
      </c>
      <c r="B864" s="22" t="s">
        <v>973</v>
      </c>
      <c r="C864" s="15">
        <v>63868.995499999997</v>
      </c>
      <c r="D864" s="15">
        <v>865.8</v>
      </c>
      <c r="E864" s="15">
        <v>46277.695500000002</v>
      </c>
      <c r="F864" s="15">
        <v>16725.5</v>
      </c>
    </row>
    <row r="865" spans="1:6" x14ac:dyDescent="0.35">
      <c r="A865" s="21" t="s">
        <v>642</v>
      </c>
      <c r="B865" s="22" t="s">
        <v>974</v>
      </c>
      <c r="C865" s="15">
        <v>227308.64750000002</v>
      </c>
      <c r="D865" s="15">
        <v>1605.72</v>
      </c>
      <c r="E865" s="15">
        <v>101001.1275</v>
      </c>
      <c r="F865" s="15">
        <v>124701.8</v>
      </c>
    </row>
    <row r="866" spans="1:6" x14ac:dyDescent="0.35">
      <c r="A866" s="21" t="s">
        <v>642</v>
      </c>
      <c r="B866" s="22" t="s">
        <v>649</v>
      </c>
      <c r="C866" s="15">
        <v>19408.0625</v>
      </c>
      <c r="D866" s="15">
        <v>0</v>
      </c>
      <c r="E866" s="15">
        <v>18612.5625</v>
      </c>
      <c r="F866" s="15">
        <v>795.49999999999989</v>
      </c>
    </row>
    <row r="867" spans="1:6" x14ac:dyDescent="0.35">
      <c r="A867" s="21" t="s">
        <v>642</v>
      </c>
      <c r="B867" s="22" t="s">
        <v>818</v>
      </c>
      <c r="C867" s="15">
        <v>56727.662499999999</v>
      </c>
      <c r="D867" s="15">
        <v>0</v>
      </c>
      <c r="E867" s="15">
        <v>44443.662499999999</v>
      </c>
      <c r="F867" s="15">
        <v>12284</v>
      </c>
    </row>
    <row r="868" spans="1:6" x14ac:dyDescent="0.35">
      <c r="A868" s="21" t="s">
        <v>642</v>
      </c>
      <c r="B868" s="22" t="s">
        <v>975</v>
      </c>
      <c r="C868" s="15">
        <v>220928.61600000001</v>
      </c>
      <c r="D868" s="15">
        <v>58505.3</v>
      </c>
      <c r="E868" s="15">
        <v>103919.76</v>
      </c>
      <c r="F868" s="15">
        <v>58503.555999999997</v>
      </c>
    </row>
    <row r="869" spans="1:6" x14ac:dyDescent="0.35">
      <c r="A869" s="21" t="s">
        <v>642</v>
      </c>
      <c r="B869" s="22" t="s">
        <v>650</v>
      </c>
      <c r="C869" s="15">
        <v>136347.0705</v>
      </c>
      <c r="D869" s="15">
        <v>27367.65</v>
      </c>
      <c r="E869" s="15">
        <v>108259.42050000001</v>
      </c>
      <c r="F869" s="15">
        <v>720</v>
      </c>
    </row>
    <row r="870" spans="1:6" x14ac:dyDescent="0.35">
      <c r="A870" s="21" t="s">
        <v>642</v>
      </c>
      <c r="B870" s="22" t="s">
        <v>651</v>
      </c>
      <c r="C870" s="15">
        <v>319035.07549999992</v>
      </c>
      <c r="D870" s="15">
        <v>52114.222999999991</v>
      </c>
      <c r="E870" s="15">
        <v>266920.85250000004</v>
      </c>
      <c r="F870" s="15">
        <v>0</v>
      </c>
    </row>
    <row r="871" spans="1:6" x14ac:dyDescent="0.35">
      <c r="A871" s="21" t="s">
        <v>642</v>
      </c>
      <c r="B871" s="22" t="s">
        <v>976</v>
      </c>
      <c r="C871" s="15">
        <v>352206.71100000001</v>
      </c>
      <c r="D871" s="15">
        <v>27695.756999999998</v>
      </c>
      <c r="E871" s="15">
        <v>318202.95399999997</v>
      </c>
      <c r="F871" s="15">
        <v>6308</v>
      </c>
    </row>
    <row r="872" spans="1:6" x14ac:dyDescent="0.35">
      <c r="A872" s="21" t="s">
        <v>642</v>
      </c>
      <c r="B872" s="22" t="s">
        <v>977</v>
      </c>
      <c r="C872" s="15">
        <v>228690.42990000002</v>
      </c>
      <c r="D872" s="15">
        <v>78512.987999999998</v>
      </c>
      <c r="E872" s="15">
        <v>112638.94190000001</v>
      </c>
      <c r="F872" s="15">
        <v>37538.5</v>
      </c>
    </row>
    <row r="873" spans="1:6" x14ac:dyDescent="0.35">
      <c r="A873" s="21" t="s">
        <v>642</v>
      </c>
      <c r="B873" s="22" t="s">
        <v>652</v>
      </c>
      <c r="C873" s="15">
        <v>207944.2776</v>
      </c>
      <c r="D873" s="15">
        <v>51930</v>
      </c>
      <c r="E873" s="15">
        <v>103601.7776</v>
      </c>
      <c r="F873" s="15">
        <v>52412.5</v>
      </c>
    </row>
    <row r="874" spans="1:6" ht="29" x14ac:dyDescent="0.35">
      <c r="A874" s="21" t="s">
        <v>642</v>
      </c>
      <c r="B874" s="22" t="s">
        <v>653</v>
      </c>
      <c r="C874" s="15">
        <v>7285.3</v>
      </c>
      <c r="D874" s="15">
        <v>227.5</v>
      </c>
      <c r="E874" s="15">
        <v>6577.2</v>
      </c>
      <c r="F874" s="15">
        <v>480.6</v>
      </c>
    </row>
    <row r="875" spans="1:6" x14ac:dyDescent="0.35">
      <c r="A875" s="21" t="s">
        <v>642</v>
      </c>
      <c r="B875" s="22" t="s">
        <v>978</v>
      </c>
      <c r="C875" s="15">
        <v>120531.77250000001</v>
      </c>
      <c r="D875" s="15">
        <v>17709.84</v>
      </c>
      <c r="E875" s="15">
        <v>102821.9325</v>
      </c>
      <c r="F875" s="15">
        <v>0</v>
      </c>
    </row>
    <row r="876" spans="1:6" x14ac:dyDescent="0.35">
      <c r="A876" s="21" t="s">
        <v>642</v>
      </c>
      <c r="B876" s="22" t="s">
        <v>654</v>
      </c>
      <c r="C876" s="15">
        <v>87521.49</v>
      </c>
      <c r="D876" s="15">
        <v>18571</v>
      </c>
      <c r="E876" s="15">
        <v>52745.490000000005</v>
      </c>
      <c r="F876" s="15">
        <v>16205</v>
      </c>
    </row>
    <row r="877" spans="1:6" x14ac:dyDescent="0.35">
      <c r="A877" s="21" t="s">
        <v>997</v>
      </c>
      <c r="B877" s="22" t="s">
        <v>655</v>
      </c>
      <c r="C877" s="15">
        <v>2345.5219999999999</v>
      </c>
      <c r="D877" s="15">
        <v>2345.5219999999999</v>
      </c>
      <c r="E877" s="15">
        <v>0</v>
      </c>
      <c r="F877" s="15">
        <v>0</v>
      </c>
    </row>
    <row r="878" spans="1:6" x14ac:dyDescent="0.35">
      <c r="A878" s="21" t="s">
        <v>997</v>
      </c>
      <c r="B878" s="22" t="s">
        <v>656</v>
      </c>
      <c r="C878" s="15">
        <v>114.84000000000002</v>
      </c>
      <c r="D878" s="15">
        <v>114.84000000000002</v>
      </c>
      <c r="E878" s="15">
        <v>0</v>
      </c>
      <c r="F878" s="15">
        <v>0</v>
      </c>
    </row>
    <row r="879" spans="1:6" x14ac:dyDescent="0.35">
      <c r="A879" s="21" t="s">
        <v>997</v>
      </c>
      <c r="B879" s="22" t="s">
        <v>657</v>
      </c>
      <c r="C879" s="15">
        <v>1647.8045</v>
      </c>
      <c r="D879" s="15">
        <v>1647.8045</v>
      </c>
      <c r="E879" s="15">
        <v>0</v>
      </c>
      <c r="F879" s="15">
        <v>0</v>
      </c>
    </row>
    <row r="880" spans="1:6" x14ac:dyDescent="0.35">
      <c r="A880" s="21" t="s">
        <v>997</v>
      </c>
      <c r="B880" s="22" t="s">
        <v>716</v>
      </c>
      <c r="C880" s="15">
        <v>6369.4289999999992</v>
      </c>
      <c r="D880" s="15">
        <v>6369.4289999999992</v>
      </c>
      <c r="E880" s="15">
        <v>0</v>
      </c>
      <c r="F880" s="15">
        <v>0</v>
      </c>
    </row>
    <row r="881" spans="1:6" x14ac:dyDescent="0.35">
      <c r="A881" s="21" t="s">
        <v>997</v>
      </c>
      <c r="B881" s="22" t="s">
        <v>658</v>
      </c>
      <c r="C881" s="15">
        <v>97.085999999999999</v>
      </c>
      <c r="D881" s="15">
        <v>97.085999999999999</v>
      </c>
      <c r="E881" s="15">
        <v>0</v>
      </c>
      <c r="F881" s="15">
        <v>0</v>
      </c>
    </row>
    <row r="882" spans="1:6" x14ac:dyDescent="0.35">
      <c r="A882" s="21" t="s">
        <v>997</v>
      </c>
      <c r="B882" s="22" t="s">
        <v>659</v>
      </c>
      <c r="C882" s="15">
        <v>18064.5265</v>
      </c>
      <c r="D882" s="15">
        <v>18064.5265</v>
      </c>
      <c r="E882" s="15">
        <v>0</v>
      </c>
      <c r="F882" s="15">
        <v>0</v>
      </c>
    </row>
    <row r="883" spans="1:6" x14ac:dyDescent="0.35">
      <c r="A883" s="21" t="s">
        <v>997</v>
      </c>
      <c r="B883" s="22" t="s">
        <v>660</v>
      </c>
      <c r="C883" s="15">
        <v>22938.926500000001</v>
      </c>
      <c r="D883" s="15">
        <v>22938.926500000001</v>
      </c>
      <c r="E883" s="15">
        <v>0</v>
      </c>
      <c r="F883" s="15">
        <v>0</v>
      </c>
    </row>
    <row r="884" spans="1:6" x14ac:dyDescent="0.35">
      <c r="A884" s="21" t="s">
        <v>997</v>
      </c>
      <c r="B884" s="22" t="s">
        <v>661</v>
      </c>
      <c r="C884" s="15">
        <v>30075.660000000003</v>
      </c>
      <c r="D884" s="15">
        <v>30075.660000000003</v>
      </c>
      <c r="E884" s="15">
        <v>0</v>
      </c>
      <c r="F884" s="15">
        <v>0</v>
      </c>
    </row>
    <row r="885" spans="1:6" x14ac:dyDescent="0.35">
      <c r="A885" s="21" t="s">
        <v>997</v>
      </c>
      <c r="B885" s="22" t="s">
        <v>662</v>
      </c>
      <c r="C885" s="15">
        <v>1237.0215000000001</v>
      </c>
      <c r="D885" s="15">
        <v>1237.0215000000001</v>
      </c>
      <c r="E885" s="15">
        <v>0</v>
      </c>
      <c r="F885" s="15">
        <v>0</v>
      </c>
    </row>
    <row r="886" spans="1:6" x14ac:dyDescent="0.35">
      <c r="A886" s="21" t="s">
        <v>663</v>
      </c>
      <c r="B886" s="22" t="s">
        <v>861</v>
      </c>
      <c r="C886" s="16"/>
      <c r="D886" s="16"/>
      <c r="E886" s="16"/>
      <c r="F886" s="16"/>
    </row>
    <row r="887" spans="1:6" x14ac:dyDescent="0.35">
      <c r="A887" s="21" t="s">
        <v>663</v>
      </c>
      <c r="B887" s="22" t="s">
        <v>819</v>
      </c>
      <c r="C887" s="15">
        <v>964.3</v>
      </c>
      <c r="D887" s="15">
        <v>964.3</v>
      </c>
      <c r="E887" s="15">
        <v>0</v>
      </c>
      <c r="F887" s="15">
        <v>0</v>
      </c>
    </row>
    <row r="888" spans="1:6" x14ac:dyDescent="0.35">
      <c r="A888" s="21" t="s">
        <v>663</v>
      </c>
      <c r="B888" s="22" t="s">
        <v>820</v>
      </c>
      <c r="C888" s="15">
        <v>33351.695999999996</v>
      </c>
      <c r="D888" s="15">
        <v>21278.1</v>
      </c>
      <c r="E888" s="15">
        <v>12073.596</v>
      </c>
      <c r="F888" s="15">
        <v>0</v>
      </c>
    </row>
    <row r="889" spans="1:6" x14ac:dyDescent="0.35">
      <c r="A889" s="21" t="s">
        <v>663</v>
      </c>
      <c r="B889" s="22" t="s">
        <v>664</v>
      </c>
      <c r="C889" s="15">
        <v>55680.914999999994</v>
      </c>
      <c r="D889" s="15">
        <v>24077.394999999997</v>
      </c>
      <c r="E889" s="15">
        <v>0</v>
      </c>
      <c r="F889" s="15">
        <v>31603.52</v>
      </c>
    </row>
    <row r="890" spans="1:6" x14ac:dyDescent="0.35">
      <c r="A890" s="21" t="s">
        <v>663</v>
      </c>
      <c r="B890" s="22" t="s">
        <v>665</v>
      </c>
      <c r="C890" s="15">
        <v>0</v>
      </c>
      <c r="D890" s="15">
        <v>0</v>
      </c>
      <c r="E890" s="15">
        <v>0</v>
      </c>
      <c r="F890" s="15">
        <v>0</v>
      </c>
    </row>
    <row r="891" spans="1:6" x14ac:dyDescent="0.35">
      <c r="A891" s="21" t="s">
        <v>663</v>
      </c>
      <c r="B891" s="22" t="s">
        <v>666</v>
      </c>
      <c r="C891" s="15">
        <v>12339.47</v>
      </c>
      <c r="D891" s="15">
        <v>8528.6</v>
      </c>
      <c r="E891" s="15">
        <v>1114.47</v>
      </c>
      <c r="F891" s="15">
        <v>2696.4</v>
      </c>
    </row>
    <row r="892" spans="1:6" x14ac:dyDescent="0.35">
      <c r="A892" s="21" t="s">
        <v>663</v>
      </c>
      <c r="B892" s="22" t="s">
        <v>667</v>
      </c>
      <c r="C892" s="15">
        <v>1455.279</v>
      </c>
      <c r="D892" s="15">
        <v>1455.279</v>
      </c>
      <c r="E892" s="15">
        <v>0</v>
      </c>
      <c r="F892" s="15">
        <v>0</v>
      </c>
    </row>
    <row r="893" spans="1:6" x14ac:dyDescent="0.35">
      <c r="A893" s="21" t="s">
        <v>663</v>
      </c>
      <c r="B893" s="22" t="s">
        <v>668</v>
      </c>
      <c r="C893" s="15">
        <v>8822.5220000000008</v>
      </c>
      <c r="D893" s="15">
        <v>3259.3070000000002</v>
      </c>
      <c r="E893" s="15">
        <v>5563.2150000000001</v>
      </c>
      <c r="F893" s="15">
        <v>0</v>
      </c>
    </row>
    <row r="894" spans="1:6" ht="29" x14ac:dyDescent="0.35">
      <c r="A894" s="21" t="s">
        <v>663</v>
      </c>
      <c r="B894" s="22" t="s">
        <v>979</v>
      </c>
      <c r="C894" s="15">
        <v>53710.084999999999</v>
      </c>
      <c r="D894" s="15">
        <v>35432.123999999996</v>
      </c>
      <c r="E894" s="15">
        <v>18170.961000000003</v>
      </c>
      <c r="F894" s="15">
        <v>107</v>
      </c>
    </row>
    <row r="895" spans="1:6" x14ac:dyDescent="0.35">
      <c r="A895" s="21" t="s">
        <v>663</v>
      </c>
      <c r="B895" s="22" t="s">
        <v>821</v>
      </c>
      <c r="C895" s="15">
        <v>19326.338999999996</v>
      </c>
      <c r="D895" s="15">
        <v>10261.890000000001</v>
      </c>
      <c r="E895" s="15">
        <v>9064.4489999999987</v>
      </c>
      <c r="F895" s="15">
        <v>0</v>
      </c>
    </row>
    <row r="896" spans="1:6" x14ac:dyDescent="0.35">
      <c r="A896" s="21" t="s">
        <v>663</v>
      </c>
      <c r="B896" s="22" t="s">
        <v>669</v>
      </c>
      <c r="C896" s="15">
        <v>182</v>
      </c>
      <c r="D896" s="15">
        <v>182</v>
      </c>
      <c r="E896" s="15">
        <v>0</v>
      </c>
      <c r="F896" s="15">
        <v>0</v>
      </c>
    </row>
    <row r="897" spans="1:6" x14ac:dyDescent="0.35">
      <c r="A897" s="21" t="s">
        <v>663</v>
      </c>
      <c r="B897" s="22" t="s">
        <v>862</v>
      </c>
      <c r="C897" s="16"/>
      <c r="D897" s="16"/>
      <c r="E897" s="16"/>
      <c r="F897" s="16"/>
    </row>
    <row r="898" spans="1:6" x14ac:dyDescent="0.35">
      <c r="A898" s="21" t="s">
        <v>663</v>
      </c>
      <c r="B898" s="22" t="s">
        <v>822</v>
      </c>
      <c r="C898" s="15">
        <v>13837.857000000002</v>
      </c>
      <c r="D898" s="15">
        <v>13837.857000000002</v>
      </c>
      <c r="E898" s="15">
        <v>0</v>
      </c>
      <c r="F898" s="15">
        <v>0</v>
      </c>
    </row>
    <row r="899" spans="1:6" x14ac:dyDescent="0.35">
      <c r="A899" s="21" t="s">
        <v>663</v>
      </c>
      <c r="B899" s="22" t="s">
        <v>670</v>
      </c>
      <c r="C899" s="15">
        <v>20484.151999999998</v>
      </c>
      <c r="D899" s="15">
        <v>13658.408000000001</v>
      </c>
      <c r="E899" s="15">
        <v>0</v>
      </c>
      <c r="F899" s="15">
        <v>6825.7439999999997</v>
      </c>
    </row>
    <row r="900" spans="1:6" x14ac:dyDescent="0.35">
      <c r="A900" s="21" t="s">
        <v>663</v>
      </c>
      <c r="B900" s="22" t="s">
        <v>671</v>
      </c>
      <c r="C900" s="15">
        <v>961.03100000000006</v>
      </c>
      <c r="D900" s="15">
        <v>959.15100000000007</v>
      </c>
      <c r="E900" s="15">
        <v>0</v>
      </c>
      <c r="F900" s="15">
        <v>1.88</v>
      </c>
    </row>
    <row r="901" spans="1:6" x14ac:dyDescent="0.35">
      <c r="A901" s="21" t="s">
        <v>663</v>
      </c>
      <c r="B901" s="22" t="s">
        <v>672</v>
      </c>
      <c r="C901" s="15">
        <v>2902.9479999999994</v>
      </c>
      <c r="D901" s="15">
        <v>1704.5479999999998</v>
      </c>
      <c r="E901" s="15">
        <v>0</v>
      </c>
      <c r="F901" s="15">
        <v>1198.3999999999999</v>
      </c>
    </row>
    <row r="902" spans="1:6" x14ac:dyDescent="0.35">
      <c r="A902" s="21" t="s">
        <v>663</v>
      </c>
      <c r="B902" s="22" t="s">
        <v>673</v>
      </c>
      <c r="C902" s="15">
        <v>45.5</v>
      </c>
      <c r="D902" s="15">
        <v>45.5</v>
      </c>
      <c r="E902" s="15">
        <v>0</v>
      </c>
      <c r="F902" s="15">
        <v>0</v>
      </c>
    </row>
    <row r="903" spans="1:6" ht="29" x14ac:dyDescent="0.35">
      <c r="A903" s="21" t="s">
        <v>663</v>
      </c>
      <c r="B903" s="22" t="s">
        <v>823</v>
      </c>
      <c r="C903" s="15">
        <v>33233.0429</v>
      </c>
      <c r="D903" s="15">
        <v>18977.561999999998</v>
      </c>
      <c r="E903" s="15">
        <v>13334.7829</v>
      </c>
      <c r="F903" s="15">
        <v>920.69799999999998</v>
      </c>
    </row>
    <row r="904" spans="1:6" x14ac:dyDescent="0.35">
      <c r="A904" s="21" t="s">
        <v>663</v>
      </c>
      <c r="B904" s="22" t="s">
        <v>674</v>
      </c>
      <c r="C904" s="15">
        <v>108370.60979999999</v>
      </c>
      <c r="D904" s="15">
        <v>36161.078999999998</v>
      </c>
      <c r="E904" s="15">
        <v>72209.530800000008</v>
      </c>
      <c r="F904" s="15">
        <v>0</v>
      </c>
    </row>
    <row r="905" spans="1:6" x14ac:dyDescent="0.35">
      <c r="A905" s="21" t="s">
        <v>663</v>
      </c>
      <c r="B905" s="22" t="s">
        <v>675</v>
      </c>
      <c r="C905" s="15">
        <v>17420.061999999998</v>
      </c>
      <c r="D905" s="15">
        <v>17420.061999999998</v>
      </c>
      <c r="E905" s="15">
        <v>0</v>
      </c>
      <c r="F905" s="15">
        <v>0</v>
      </c>
    </row>
    <row r="906" spans="1:6" x14ac:dyDescent="0.35">
      <c r="A906" s="21" t="s">
        <v>663</v>
      </c>
      <c r="B906" s="22" t="s">
        <v>676</v>
      </c>
      <c r="C906" s="15">
        <v>1858.7440000000001</v>
      </c>
      <c r="D906" s="15">
        <v>1858.7440000000001</v>
      </c>
      <c r="E906" s="15">
        <v>0</v>
      </c>
      <c r="F906" s="15">
        <v>0</v>
      </c>
    </row>
    <row r="907" spans="1:6" x14ac:dyDescent="0.35">
      <c r="A907" s="21" t="s">
        <v>663</v>
      </c>
      <c r="B907" s="22" t="s">
        <v>677</v>
      </c>
      <c r="C907" s="15">
        <v>373.15000000000003</v>
      </c>
      <c r="D907" s="15">
        <v>373.15000000000003</v>
      </c>
      <c r="E907" s="15">
        <v>0</v>
      </c>
      <c r="F907" s="15">
        <v>0</v>
      </c>
    </row>
    <row r="908" spans="1:6" x14ac:dyDescent="0.35">
      <c r="A908" s="21" t="s">
        <v>663</v>
      </c>
      <c r="B908" s="22" t="s">
        <v>678</v>
      </c>
      <c r="C908" s="15">
        <v>2942.85</v>
      </c>
      <c r="D908" s="15">
        <v>2942.85</v>
      </c>
      <c r="E908" s="15">
        <v>0</v>
      </c>
      <c r="F908" s="15">
        <v>0</v>
      </c>
    </row>
    <row r="909" spans="1:6" x14ac:dyDescent="0.35">
      <c r="A909" s="21" t="s">
        <v>679</v>
      </c>
      <c r="B909" s="22" t="s">
        <v>680</v>
      </c>
      <c r="C909" s="15">
        <v>756.7560000000002</v>
      </c>
      <c r="D909" s="15">
        <v>756.7560000000002</v>
      </c>
      <c r="E909" s="15">
        <v>0</v>
      </c>
      <c r="F909" s="15">
        <v>0</v>
      </c>
    </row>
    <row r="910" spans="1:6" x14ac:dyDescent="0.35">
      <c r="A910" s="21" t="s">
        <v>679</v>
      </c>
      <c r="B910" s="22" t="s">
        <v>980</v>
      </c>
      <c r="C910" s="15">
        <v>75183.359600000011</v>
      </c>
      <c r="D910" s="15">
        <v>58860.006000000008</v>
      </c>
      <c r="E910" s="15">
        <v>14887.975599999998</v>
      </c>
      <c r="F910" s="15">
        <v>1435.3779999999999</v>
      </c>
    </row>
    <row r="911" spans="1:6" x14ac:dyDescent="0.35">
      <c r="A911" s="21" t="s">
        <v>679</v>
      </c>
      <c r="B911" s="22" t="s">
        <v>681</v>
      </c>
      <c r="C911" s="15">
        <v>111630.04300000001</v>
      </c>
      <c r="D911" s="15">
        <v>81288.812000000005</v>
      </c>
      <c r="E911" s="15">
        <v>14924.831000000002</v>
      </c>
      <c r="F911" s="15">
        <v>15416.400000000001</v>
      </c>
    </row>
    <row r="912" spans="1:6" x14ac:dyDescent="0.35">
      <c r="A912" s="21" t="s">
        <v>679</v>
      </c>
      <c r="B912" s="22" t="s">
        <v>682</v>
      </c>
      <c r="C912" s="15">
        <v>190912.82099999997</v>
      </c>
      <c r="D912" s="15">
        <v>35745.266000000003</v>
      </c>
      <c r="E912" s="15">
        <v>127094.715</v>
      </c>
      <c r="F912" s="15">
        <v>28072.840000000004</v>
      </c>
    </row>
    <row r="913" spans="1:6" x14ac:dyDescent="0.35">
      <c r="A913" s="21" t="s">
        <v>679</v>
      </c>
      <c r="B913" s="22" t="s">
        <v>683</v>
      </c>
      <c r="C913" s="15">
        <v>1112.8999999999999</v>
      </c>
      <c r="D913" s="15">
        <v>1112.8999999999999</v>
      </c>
      <c r="E913" s="15">
        <v>0</v>
      </c>
      <c r="F913" s="15">
        <v>0</v>
      </c>
    </row>
    <row r="914" spans="1:6" x14ac:dyDescent="0.35">
      <c r="A914" s="21" t="s">
        <v>679</v>
      </c>
      <c r="B914" s="22" t="s">
        <v>684</v>
      </c>
      <c r="C914" s="15">
        <v>12275.365</v>
      </c>
      <c r="D914" s="15">
        <v>12275.365</v>
      </c>
      <c r="E914" s="15">
        <v>0</v>
      </c>
      <c r="F914" s="15">
        <v>0</v>
      </c>
    </row>
    <row r="915" spans="1:6" x14ac:dyDescent="0.35">
      <c r="A915" s="21" t="s">
        <v>679</v>
      </c>
      <c r="B915" s="22" t="s">
        <v>824</v>
      </c>
      <c r="C915" s="15">
        <v>41251.813999999998</v>
      </c>
      <c r="D915" s="15">
        <v>18078.314000000002</v>
      </c>
      <c r="E915" s="15">
        <v>21375.9</v>
      </c>
      <c r="F915" s="15">
        <v>1797.6</v>
      </c>
    </row>
    <row r="916" spans="1:6" x14ac:dyDescent="0.35">
      <c r="A916" s="21" t="s">
        <v>679</v>
      </c>
      <c r="B916" s="22" t="s">
        <v>685</v>
      </c>
      <c r="C916" s="15">
        <v>43339.555500000002</v>
      </c>
      <c r="D916" s="15">
        <v>36355.847999999998</v>
      </c>
      <c r="E916" s="15">
        <v>6983.7075000000004</v>
      </c>
      <c r="F916" s="15">
        <v>0</v>
      </c>
    </row>
    <row r="917" spans="1:6" x14ac:dyDescent="0.35">
      <c r="A917" s="21" t="s">
        <v>679</v>
      </c>
      <c r="B917" s="22" t="s">
        <v>686</v>
      </c>
      <c r="C917" s="15">
        <v>54685.04800000001</v>
      </c>
      <c r="D917" s="15">
        <v>37027.366000000009</v>
      </c>
      <c r="E917" s="15">
        <v>16495.682000000001</v>
      </c>
      <c r="F917" s="15">
        <v>1162</v>
      </c>
    </row>
    <row r="918" spans="1:6" x14ac:dyDescent="0.35">
      <c r="A918" s="21" t="s">
        <v>679</v>
      </c>
      <c r="B918" s="22" t="s">
        <v>687</v>
      </c>
      <c r="C918" s="15">
        <v>123575.36499999999</v>
      </c>
      <c r="D918" s="15">
        <v>93522.327999999994</v>
      </c>
      <c r="E918" s="15">
        <v>30040.197</v>
      </c>
      <c r="F918" s="15">
        <v>12.84</v>
      </c>
    </row>
    <row r="919" spans="1:6" x14ac:dyDescent="0.35">
      <c r="A919" s="21" t="s">
        <v>679</v>
      </c>
      <c r="B919" s="22" t="s">
        <v>863</v>
      </c>
      <c r="C919" s="15">
        <v>127.71000000000001</v>
      </c>
      <c r="D919" s="15">
        <v>127.71000000000001</v>
      </c>
      <c r="E919" s="15">
        <v>0</v>
      </c>
      <c r="F919" s="15">
        <v>0</v>
      </c>
    </row>
    <row r="920" spans="1:6" x14ac:dyDescent="0.35">
      <c r="A920" s="21" t="s">
        <v>679</v>
      </c>
      <c r="B920" s="22" t="s">
        <v>825</v>
      </c>
      <c r="C920" s="15">
        <v>13725.783000000001</v>
      </c>
      <c r="D920" s="15">
        <v>13725.783000000001</v>
      </c>
      <c r="E920" s="15">
        <v>0</v>
      </c>
      <c r="F920" s="15">
        <v>0</v>
      </c>
    </row>
    <row r="921" spans="1:6" ht="29" x14ac:dyDescent="0.35">
      <c r="A921" s="21" t="s">
        <v>679</v>
      </c>
      <c r="B921" s="22" t="s">
        <v>981</v>
      </c>
      <c r="C921" s="15">
        <v>201597.92099999994</v>
      </c>
      <c r="D921" s="15">
        <v>139815.24799999996</v>
      </c>
      <c r="E921" s="15">
        <v>61692.209000000003</v>
      </c>
      <c r="F921" s="15">
        <v>90.463999999999999</v>
      </c>
    </row>
    <row r="922" spans="1:6" x14ac:dyDescent="0.35">
      <c r="A922" s="21" t="s">
        <v>679</v>
      </c>
      <c r="B922" s="22" t="s">
        <v>688</v>
      </c>
      <c r="C922" s="15">
        <v>13947.69</v>
      </c>
      <c r="D922" s="15">
        <v>11207.19</v>
      </c>
      <c r="E922" s="15">
        <v>2740.5</v>
      </c>
      <c r="F922" s="15">
        <v>0</v>
      </c>
    </row>
    <row r="923" spans="1:6" x14ac:dyDescent="0.35">
      <c r="A923" s="21" t="s">
        <v>679</v>
      </c>
      <c r="B923" s="22" t="s">
        <v>689</v>
      </c>
      <c r="C923" s="15">
        <v>0</v>
      </c>
      <c r="D923" s="15">
        <v>0</v>
      </c>
      <c r="E923" s="15">
        <v>0</v>
      </c>
      <c r="F923" s="15">
        <v>0</v>
      </c>
    </row>
    <row r="924" spans="1:6" x14ac:dyDescent="0.35">
      <c r="A924" s="21" t="s">
        <v>679</v>
      </c>
      <c r="B924" s="22" t="s">
        <v>690</v>
      </c>
      <c r="C924" s="15">
        <v>27486.583500000001</v>
      </c>
      <c r="D924" s="15">
        <v>15685.870999999999</v>
      </c>
      <c r="E924" s="15">
        <v>9386.2124999999996</v>
      </c>
      <c r="F924" s="15">
        <v>2414.5</v>
      </c>
    </row>
    <row r="925" spans="1:6" x14ac:dyDescent="0.35">
      <c r="A925" s="21" t="s">
        <v>679</v>
      </c>
      <c r="B925" s="22" t="s">
        <v>691</v>
      </c>
      <c r="C925" s="15">
        <v>878.55000000000007</v>
      </c>
      <c r="D925" s="15">
        <v>878.55000000000007</v>
      </c>
      <c r="E925" s="15">
        <v>0</v>
      </c>
      <c r="F925" s="15">
        <v>0</v>
      </c>
    </row>
    <row r="926" spans="1:6" x14ac:dyDescent="0.35">
      <c r="A926" s="21" t="s">
        <v>679</v>
      </c>
      <c r="B926" s="22" t="s">
        <v>864</v>
      </c>
      <c r="C926" s="16"/>
      <c r="D926" s="16"/>
      <c r="E926" s="16"/>
      <c r="F926" s="16"/>
    </row>
    <row r="927" spans="1:6" x14ac:dyDescent="0.35">
      <c r="A927" s="21" t="s">
        <v>679</v>
      </c>
      <c r="B927" s="22" t="s">
        <v>982</v>
      </c>
      <c r="C927" s="15">
        <v>29539.326000000001</v>
      </c>
      <c r="D927" s="15">
        <v>24302.398999999998</v>
      </c>
      <c r="E927" s="15">
        <v>2380.3000000000002</v>
      </c>
      <c r="F927" s="15">
        <v>2856.627</v>
      </c>
    </row>
    <row r="928" spans="1:6" x14ac:dyDescent="0.35">
      <c r="A928" s="21" t="s">
        <v>679</v>
      </c>
      <c r="B928" s="22" t="s">
        <v>983</v>
      </c>
      <c r="C928" s="15">
        <v>1734.2249999999999</v>
      </c>
      <c r="D928" s="15">
        <v>1734.2249999999999</v>
      </c>
      <c r="E928" s="15">
        <v>0</v>
      </c>
      <c r="F928" s="15">
        <v>0</v>
      </c>
    </row>
    <row r="929" spans="1:6" x14ac:dyDescent="0.35">
      <c r="A929" s="21" t="s">
        <v>679</v>
      </c>
      <c r="B929" s="22" t="s">
        <v>984</v>
      </c>
      <c r="C929" s="15">
        <v>73918.704999999987</v>
      </c>
      <c r="D929" s="15">
        <v>52393.840000000004</v>
      </c>
      <c r="E929" s="15">
        <v>21524.864999999998</v>
      </c>
      <c r="F929" s="15">
        <v>0</v>
      </c>
    </row>
    <row r="930" spans="1:6" x14ac:dyDescent="0.35">
      <c r="A930" s="21" t="s">
        <v>679</v>
      </c>
      <c r="B930" s="22" t="s">
        <v>692</v>
      </c>
      <c r="C930" s="15">
        <v>510</v>
      </c>
      <c r="D930" s="15">
        <v>510</v>
      </c>
      <c r="E930" s="15">
        <v>0</v>
      </c>
      <c r="F930" s="15">
        <v>0</v>
      </c>
    </row>
    <row r="931" spans="1:6" x14ac:dyDescent="0.35">
      <c r="A931" s="21" t="s">
        <v>679</v>
      </c>
      <c r="B931" s="22" t="s">
        <v>693</v>
      </c>
      <c r="C931" s="15">
        <v>171.2</v>
      </c>
      <c r="D931" s="15">
        <v>0</v>
      </c>
      <c r="E931" s="15">
        <v>0</v>
      </c>
      <c r="F931" s="15">
        <v>171.2</v>
      </c>
    </row>
    <row r="932" spans="1:6" x14ac:dyDescent="0.35">
      <c r="A932" s="21" t="s">
        <v>679</v>
      </c>
      <c r="B932" s="22" t="s">
        <v>985</v>
      </c>
      <c r="C932" s="16"/>
      <c r="D932" s="16"/>
      <c r="E932" s="16"/>
      <c r="F932" s="16"/>
    </row>
    <row r="933" spans="1:6" x14ac:dyDescent="0.35">
      <c r="A933" s="21" t="s">
        <v>679</v>
      </c>
      <c r="B933" s="22" t="s">
        <v>986</v>
      </c>
      <c r="C933" s="15">
        <v>1700.2080000000001</v>
      </c>
      <c r="D933" s="15">
        <v>1700.2080000000001</v>
      </c>
      <c r="E933" s="15">
        <v>0</v>
      </c>
      <c r="F933" s="15">
        <v>0</v>
      </c>
    </row>
    <row r="934" spans="1:6" x14ac:dyDescent="0.35">
      <c r="A934" s="21" t="s">
        <v>679</v>
      </c>
      <c r="B934" s="22" t="s">
        <v>694</v>
      </c>
      <c r="C934" s="15">
        <v>2868.6400000000003</v>
      </c>
      <c r="D934" s="15">
        <v>2868.6400000000003</v>
      </c>
      <c r="E934" s="15">
        <v>0</v>
      </c>
      <c r="F934" s="15">
        <v>0</v>
      </c>
    </row>
    <row r="935" spans="1:6" x14ac:dyDescent="0.35">
      <c r="A935" s="21" t="s">
        <v>679</v>
      </c>
      <c r="B935" s="22" t="s">
        <v>987</v>
      </c>
      <c r="C935" s="15">
        <v>8453.5329999999994</v>
      </c>
      <c r="D935" s="15">
        <v>2287.4080000000004</v>
      </c>
      <c r="E935" s="15">
        <v>6166.125</v>
      </c>
      <c r="F935" s="15">
        <v>0</v>
      </c>
    </row>
    <row r="936" spans="1:6" x14ac:dyDescent="0.35">
      <c r="A936" s="21" t="s">
        <v>679</v>
      </c>
      <c r="B936" s="22" t="s">
        <v>988</v>
      </c>
      <c r="C936" s="15">
        <v>107559.45850000001</v>
      </c>
      <c r="D936" s="15">
        <v>98579.896000000008</v>
      </c>
      <c r="E936" s="15">
        <v>5823.5625</v>
      </c>
      <c r="F936" s="15">
        <v>3156</v>
      </c>
    </row>
    <row r="937" spans="1:6" ht="29" x14ac:dyDescent="0.35">
      <c r="A937" s="21" t="s">
        <v>679</v>
      </c>
      <c r="B937" s="22" t="s">
        <v>695</v>
      </c>
      <c r="C937" s="15">
        <v>133881.48300000001</v>
      </c>
      <c r="D937" s="15">
        <v>93642.857999999993</v>
      </c>
      <c r="E937" s="15">
        <v>40238.625</v>
      </c>
      <c r="F937" s="15">
        <v>0</v>
      </c>
    </row>
    <row r="938" spans="1:6" x14ac:dyDescent="0.35">
      <c r="A938" s="21" t="s">
        <v>679</v>
      </c>
      <c r="B938" s="22" t="s">
        <v>696</v>
      </c>
      <c r="C938" s="15">
        <v>9476.7510000000002</v>
      </c>
      <c r="D938" s="15">
        <v>5358.9470000000001</v>
      </c>
      <c r="E938" s="15">
        <v>3654</v>
      </c>
      <c r="F938" s="15">
        <v>463.80400000000003</v>
      </c>
    </row>
    <row r="939" spans="1:6" ht="29" x14ac:dyDescent="0.35">
      <c r="A939" s="21" t="s">
        <v>679</v>
      </c>
      <c r="B939" s="22" t="s">
        <v>697</v>
      </c>
      <c r="C939" s="15">
        <v>29391.640000000003</v>
      </c>
      <c r="D939" s="15">
        <v>26080.364999999998</v>
      </c>
      <c r="E939" s="15">
        <v>2968.875</v>
      </c>
      <c r="F939" s="15">
        <v>342.4</v>
      </c>
    </row>
    <row r="940" spans="1:6" x14ac:dyDescent="0.35">
      <c r="A940" s="21" t="s">
        <v>679</v>
      </c>
      <c r="B940" s="22" t="s">
        <v>698</v>
      </c>
      <c r="C940" s="15">
        <v>39344.870999999992</v>
      </c>
      <c r="D940" s="15">
        <v>16170.669999999998</v>
      </c>
      <c r="E940" s="15">
        <v>23092.025000000001</v>
      </c>
      <c r="F940" s="15">
        <v>82.176000000000002</v>
      </c>
    </row>
    <row r="941" spans="1:6" ht="29" x14ac:dyDescent="0.35">
      <c r="A941" s="21" t="s">
        <v>679</v>
      </c>
      <c r="B941" s="22" t="s">
        <v>699</v>
      </c>
      <c r="C941" s="15">
        <v>227.5</v>
      </c>
      <c r="D941" s="15">
        <v>227.5</v>
      </c>
      <c r="E941" s="15">
        <v>0</v>
      </c>
      <c r="F941" s="15">
        <v>0</v>
      </c>
    </row>
    <row r="942" spans="1:6" x14ac:dyDescent="0.35">
      <c r="A942" s="21" t="s">
        <v>679</v>
      </c>
      <c r="B942" s="22" t="s">
        <v>700</v>
      </c>
      <c r="C942" s="15">
        <v>193280.83960000001</v>
      </c>
      <c r="D942" s="15">
        <v>114497.746</v>
      </c>
      <c r="E942" s="15">
        <v>66727.033599999995</v>
      </c>
      <c r="F942" s="15">
        <v>12056.06</v>
      </c>
    </row>
    <row r="943" spans="1:6" x14ac:dyDescent="0.35">
      <c r="A943" s="21" t="s">
        <v>679</v>
      </c>
      <c r="B943" s="22" t="s">
        <v>701</v>
      </c>
      <c r="C943" s="15">
        <v>3585.84</v>
      </c>
      <c r="D943" s="15">
        <v>3585.84</v>
      </c>
      <c r="E943" s="15">
        <v>0</v>
      </c>
      <c r="F943" s="15">
        <v>0</v>
      </c>
    </row>
    <row r="944" spans="1:6" ht="29" x14ac:dyDescent="0.35">
      <c r="A944" s="21" t="s">
        <v>679</v>
      </c>
      <c r="B944" s="22" t="s">
        <v>989</v>
      </c>
      <c r="C944" s="15">
        <v>54277.563999999998</v>
      </c>
      <c r="D944" s="15">
        <v>51038.843999999997</v>
      </c>
      <c r="E944" s="15">
        <v>0</v>
      </c>
      <c r="F944" s="15">
        <v>3238.7200000000003</v>
      </c>
    </row>
    <row r="945" spans="1:6" ht="29" x14ac:dyDescent="0.35">
      <c r="A945" s="21" t="s">
        <v>679</v>
      </c>
      <c r="B945" s="22" t="s">
        <v>702</v>
      </c>
      <c r="C945" s="15">
        <v>0</v>
      </c>
      <c r="D945" s="15">
        <v>0</v>
      </c>
      <c r="E945" s="15">
        <v>0</v>
      </c>
      <c r="F945" s="15">
        <v>0</v>
      </c>
    </row>
    <row r="946" spans="1:6" ht="29" x14ac:dyDescent="0.35">
      <c r="A946" s="21" t="s">
        <v>679</v>
      </c>
      <c r="B946" s="22" t="s">
        <v>703</v>
      </c>
      <c r="C946" s="15">
        <v>52448.765000000007</v>
      </c>
      <c r="D946" s="15">
        <v>49934.764999999999</v>
      </c>
      <c r="E946" s="15">
        <v>2514</v>
      </c>
      <c r="F946" s="15">
        <v>0</v>
      </c>
    </row>
    <row r="947" spans="1:6" x14ac:dyDescent="0.35">
      <c r="A947" s="21" t="s">
        <v>679</v>
      </c>
      <c r="B947" s="22" t="s">
        <v>704</v>
      </c>
      <c r="C947" s="15">
        <v>2556.1959999999999</v>
      </c>
      <c r="D947" s="15">
        <v>2556.1959999999999</v>
      </c>
      <c r="E947" s="15">
        <v>0</v>
      </c>
      <c r="F947" s="15">
        <v>0</v>
      </c>
    </row>
    <row r="948" spans="1:6" x14ac:dyDescent="0.35">
      <c r="A948" s="21" t="s">
        <v>679</v>
      </c>
      <c r="B948" s="22" t="s">
        <v>705</v>
      </c>
      <c r="C948" s="15">
        <v>4424.2245000000003</v>
      </c>
      <c r="D948" s="15">
        <v>1813.7460000000001</v>
      </c>
      <c r="E948" s="15">
        <v>2610.4785000000002</v>
      </c>
      <c r="F948" s="15">
        <v>0</v>
      </c>
    </row>
    <row r="949" spans="1:6" x14ac:dyDescent="0.35">
      <c r="A949" s="21" t="s">
        <v>679</v>
      </c>
      <c r="B949" s="22" t="s">
        <v>706</v>
      </c>
      <c r="C949" s="15">
        <v>1152.6510000000001</v>
      </c>
      <c r="D949" s="15">
        <v>1152.6510000000001</v>
      </c>
      <c r="E949" s="15">
        <v>0</v>
      </c>
      <c r="F949" s="15">
        <v>0</v>
      </c>
    </row>
    <row r="950" spans="1:6" s="6" customFormat="1" x14ac:dyDescent="0.35">
      <c r="A950" s="21" t="s">
        <v>679</v>
      </c>
      <c r="B950" s="22" t="s">
        <v>707</v>
      </c>
      <c r="C950" s="15">
        <v>3211.76</v>
      </c>
      <c r="D950" s="15">
        <v>3211.76</v>
      </c>
      <c r="E950" s="15">
        <v>0</v>
      </c>
      <c r="F950" s="15">
        <v>0</v>
      </c>
    </row>
    <row r="951" spans="1:6" x14ac:dyDescent="0.35">
      <c r="A951" s="21" t="s">
        <v>679</v>
      </c>
      <c r="B951" s="22" t="s">
        <v>990</v>
      </c>
      <c r="C951" s="15">
        <v>33027.050000000003</v>
      </c>
      <c r="D951" s="15">
        <v>33006.300000000003</v>
      </c>
      <c r="E951" s="15">
        <v>0</v>
      </c>
      <c r="F951" s="15">
        <v>20.75</v>
      </c>
    </row>
    <row r="952" spans="1:6" x14ac:dyDescent="0.35">
      <c r="A952" s="23"/>
      <c r="B952" s="23"/>
      <c r="C952" s="24">
        <f>SUBTOTAL(109,Taula66[Generació de Nitrogen segons capacitat bestiar GTR                               TOTAL (kg)])</f>
        <v>86165517.937199935</v>
      </c>
      <c r="D952" s="24">
        <f>SUBTOTAL(109,Taula66[Generació de Nitrogen en el fem (kg)])</f>
        <v>31927373.617700029</v>
      </c>
      <c r="E952" s="24">
        <f>SUBTOTAL(109,Taula66[Generació de Nitrogen en el purí (kg)])</f>
        <v>41227475.455199987</v>
      </c>
      <c r="F952" s="24">
        <f>SUBTOTAL(109,Taula66[Generació de Nitrogen en la gallinassa (kg)])</f>
        <v>13010668.864300009</v>
      </c>
    </row>
    <row r="953" spans="1:6" x14ac:dyDescent="0.35">
      <c r="A953" s="38" t="s">
        <v>998</v>
      </c>
      <c r="C953"/>
    </row>
    <row r="954" spans="1:6" x14ac:dyDescent="0.35">
      <c r="A954" s="46" t="s">
        <v>1010</v>
      </c>
    </row>
    <row r="955" spans="1:6" x14ac:dyDescent="0.35">
      <c r="A955" s="46" t="s">
        <v>1011</v>
      </c>
    </row>
    <row r="956" spans="1:6" x14ac:dyDescent="0.35">
      <c r="A956" s="46" t="s">
        <v>1012</v>
      </c>
    </row>
    <row r="957" spans="1:6" x14ac:dyDescent="0.35">
      <c r="A957" s="46" t="s">
        <v>1014</v>
      </c>
    </row>
    <row r="958" spans="1:6" x14ac:dyDescent="0.35">
      <c r="A958" s="46" t="s">
        <v>1015</v>
      </c>
    </row>
    <row r="959" spans="1:6" x14ac:dyDescent="0.35">
      <c r="A959" s="46" t="s">
        <v>1013</v>
      </c>
    </row>
    <row r="960" spans="1:6" x14ac:dyDescent="0.35">
      <c r="A960" s="46" t="s">
        <v>1009</v>
      </c>
    </row>
  </sheetData>
  <mergeCells count="2">
    <mergeCell ref="A1:B1"/>
    <mergeCell ref="A2:B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E76DB0D3B62E41B607E6E9136E79B8" ma:contentTypeVersion="18" ma:contentTypeDescription="Crea un document nou" ma:contentTypeScope="" ma:versionID="a2b4cc014b469f142b3abf3c177e69f9">
  <xsd:schema xmlns:xsd="http://www.w3.org/2001/XMLSchema" xmlns:xs="http://www.w3.org/2001/XMLSchema" xmlns:p="http://schemas.microsoft.com/office/2006/metadata/properties" xmlns:ns2="a1f4eb97-4bfa-4803-be01-32f031b101e9" xmlns:ns3="b616c6e1-77c0-4444-bb9d-93339f10c6bc" targetNamespace="http://schemas.microsoft.com/office/2006/metadata/properties" ma:root="true" ma:fieldsID="21f750ac012c0f92cd4350bf29ecff02" ns2:_="" ns3:_="">
    <xsd:import namespace="a1f4eb97-4bfa-4803-be01-32f031b101e9"/>
    <xsd:import namespace="b616c6e1-77c0-4444-bb9d-93339f10c6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4eb97-4bfa-4803-be01-32f031b10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6c6e1-77c0-4444-bb9d-93339f10c6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c4048b-2682-458b-8d51-c526aea5eab1}" ma:internalName="TaxCatchAll" ma:showField="CatchAllData" ma:web="b616c6e1-77c0-4444-bb9d-93339f10c6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f4eb97-4bfa-4803-be01-32f031b101e9">
      <Terms xmlns="http://schemas.microsoft.com/office/infopath/2007/PartnerControls"/>
    </lcf76f155ced4ddcb4097134ff3c332f>
    <TaxCatchAll xmlns="b616c6e1-77c0-4444-bb9d-93339f10c6bc" xsi:nil="true"/>
  </documentManagement>
</p:properties>
</file>

<file path=customXml/itemProps1.xml><?xml version="1.0" encoding="utf-8"?>
<ds:datastoreItem xmlns:ds="http://schemas.openxmlformats.org/officeDocument/2006/customXml" ds:itemID="{9D8C8720-B089-4D32-A2F1-39E71B5D7788}"/>
</file>

<file path=customXml/itemProps2.xml><?xml version="1.0" encoding="utf-8"?>
<ds:datastoreItem xmlns:ds="http://schemas.openxmlformats.org/officeDocument/2006/customXml" ds:itemID="{EC5E2EEE-9EC6-4418-A08D-DF0648E086CD}"/>
</file>

<file path=customXml/itemProps3.xml><?xml version="1.0" encoding="utf-8"?>
<ds:datastoreItem xmlns:ds="http://schemas.openxmlformats.org/officeDocument/2006/customXml" ds:itemID="{87F1C167-2F9C-415D-8860-85EE3A59B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Metodologia</vt:lpstr>
      <vt:lpstr>2021</vt:lpstr>
      <vt:lpstr>2022</vt:lpstr>
      <vt:lpstr>2023 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Santolaria Capdevila, Ester</dc:creator>
  <cp:lastModifiedBy>Canut Torrijos, Núria</cp:lastModifiedBy>
  <dcterms:created xsi:type="dcterms:W3CDTF">2024-06-17T11:23:10Z</dcterms:created>
  <dcterms:modified xsi:type="dcterms:W3CDTF">2025-03-18T12:32:47Z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0x01010059E76DB0D3B62E41B607E6E9136E79B8</vt:lpwstr>
  </property>
</Properties>
</file>